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720" windowHeight="12630"/>
  </bookViews>
  <sheets>
    <sheet name="All M-2022" sheetId="4" r:id="rId1"/>
  </sheets>
  <definedNames>
    <definedName name="_xlnm._FilterDatabase" localSheetId="0" hidden="1">'All M-2022'!$A$2:$BI$343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7" i="4"/>
  <c r="O157"/>
  <c r="S157"/>
  <c r="T157"/>
  <c r="AB157"/>
  <c r="AC157"/>
  <c r="AD157"/>
  <c r="AE157"/>
  <c r="AF157"/>
  <c r="AG157"/>
  <c r="AH157"/>
  <c r="AI157"/>
  <c r="AJ157"/>
  <c r="AK157"/>
  <c r="AL157"/>
  <c r="AM157"/>
  <c r="AN157"/>
  <c r="AO157"/>
  <c r="AP157"/>
  <c r="AV157"/>
  <c r="BB157"/>
  <c r="BD157"/>
  <c r="BG157"/>
  <c r="L121" l="1"/>
  <c r="O121"/>
  <c r="S121"/>
  <c r="T121"/>
  <c r="AB121"/>
  <c r="AC121"/>
  <c r="AD121"/>
  <c r="AE121"/>
  <c r="AF121"/>
  <c r="AG121"/>
  <c r="AH121"/>
  <c r="AI121"/>
  <c r="AJ121"/>
  <c r="AK121"/>
  <c r="AL121"/>
  <c r="AM121"/>
  <c r="AN121"/>
  <c r="AO121"/>
  <c r="AP121"/>
  <c r="AV121"/>
  <c r="BB121"/>
  <c r="BD121"/>
  <c r="BG121"/>
  <c r="BG150" l="1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A150"/>
  <c r="L155" l="1"/>
  <c r="O155"/>
  <c r="S155"/>
  <c r="T155"/>
  <c r="AB155"/>
  <c r="AC155"/>
  <c r="AD155"/>
  <c r="AE155"/>
  <c r="AF155"/>
  <c r="AG155"/>
  <c r="AH155"/>
  <c r="AI155"/>
  <c r="AJ155"/>
  <c r="AK155"/>
  <c r="AL155"/>
  <c r="AM155"/>
  <c r="AN155"/>
  <c r="AO155"/>
  <c r="AP155"/>
  <c r="AV155"/>
  <c r="BB155"/>
  <c r="BD155"/>
  <c r="BG155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A124"/>
  <c r="L161" l="1"/>
  <c r="O161"/>
  <c r="S161"/>
  <c r="T161"/>
  <c r="AB161"/>
  <c r="AC161"/>
  <c r="AD161"/>
  <c r="AE161"/>
  <c r="AF161"/>
  <c r="AG161"/>
  <c r="AH161"/>
  <c r="AI161"/>
  <c r="AJ161"/>
  <c r="AK161"/>
  <c r="AL161"/>
  <c r="AM161"/>
  <c r="AN161"/>
  <c r="AO161"/>
  <c r="AP161"/>
  <c r="AV161"/>
  <c r="BB161"/>
  <c r="BD161"/>
  <c r="BG161"/>
  <c r="BG12" l="1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A12"/>
  <c r="BG324" l="1"/>
  <c r="BF324"/>
  <c r="BE324"/>
  <c r="BD324"/>
  <c r="BC324"/>
  <c r="BB324"/>
  <c r="BA324"/>
  <c r="AZ324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A339"/>
  <c r="BG325"/>
  <c r="BF325"/>
  <c r="BE325"/>
  <c r="BD325"/>
  <c r="BC325"/>
  <c r="BB325"/>
  <c r="BA325"/>
  <c r="AZ325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A338"/>
  <c r="BG290"/>
  <c r="BF290"/>
  <c r="BE290"/>
  <c r="BD290"/>
  <c r="BC290"/>
  <c r="BB290"/>
  <c r="BA290"/>
  <c r="AZ290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A300"/>
  <c r="BG200"/>
  <c r="BF200"/>
  <c r="BE200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A200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A128"/>
  <c r="BG214"/>
  <c r="BF214"/>
  <c r="BE214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A214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A178"/>
  <c r="BG181"/>
  <c r="BF181"/>
  <c r="BE181"/>
  <c r="BD181"/>
  <c r="BC181"/>
  <c r="BB181"/>
  <c r="BA181"/>
  <c r="AZ181"/>
  <c r="AY181"/>
  <c r="AX181"/>
  <c r="AW181"/>
  <c r="AV181"/>
  <c r="AU181"/>
  <c r="AT181"/>
  <c r="AS181"/>
  <c r="AR181"/>
  <c r="AQ181"/>
  <c r="AP181"/>
  <c r="AO181"/>
  <c r="AN181"/>
  <c r="AM181"/>
  <c r="AL181"/>
  <c r="AK181"/>
  <c r="AJ181"/>
  <c r="AI181"/>
  <c r="AH181"/>
  <c r="AG181"/>
  <c r="AF181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A181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A112"/>
  <c r="BG215" l="1"/>
  <c r="BF215"/>
  <c r="BE215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A215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A212"/>
  <c r="BG213"/>
  <c r="BF213"/>
  <c r="BE213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A213"/>
  <c r="BG210"/>
  <c r="BF210"/>
  <c r="BE210"/>
  <c r="BD210"/>
  <c r="BC210"/>
  <c r="BB210"/>
  <c r="BA210"/>
  <c r="AZ210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A210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A51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BG183" l="1"/>
  <c r="BF183"/>
  <c r="BE183"/>
  <c r="BD183"/>
  <c r="BC183"/>
  <c r="BB183"/>
  <c r="BA183"/>
  <c r="AZ183"/>
  <c r="AY183"/>
  <c r="AX183"/>
  <c r="AW183"/>
  <c r="AV183"/>
  <c r="AU183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A183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A115"/>
  <c r="Q47"/>
  <c r="L47"/>
  <c r="K47"/>
  <c r="J47"/>
  <c r="A47"/>
  <c r="Q31"/>
  <c r="L31"/>
  <c r="K31"/>
  <c r="J31"/>
  <c r="A31"/>
  <c r="BG11" l="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A11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A152"/>
  <c r="BG193" l="1"/>
  <c r="BF193"/>
  <c r="BE193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BG194"/>
  <c r="BF194"/>
  <c r="BE194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BG195"/>
  <c r="BF195"/>
  <c r="BE195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BG192"/>
  <c r="BF192"/>
  <c r="BE192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A170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A16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A106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A100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A69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A65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A59"/>
  <c r="BG20" l="1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A20"/>
  <c r="L235"/>
  <c r="O235"/>
  <c r="S235"/>
  <c r="T235"/>
  <c r="AB235"/>
  <c r="AC235"/>
  <c r="AD235"/>
  <c r="AE235"/>
  <c r="AF235"/>
  <c r="AG235"/>
  <c r="AH235"/>
  <c r="AI235"/>
  <c r="AJ235"/>
  <c r="AK235"/>
  <c r="AL235"/>
  <c r="AM235"/>
  <c r="AN235"/>
  <c r="AO235"/>
  <c r="AP235"/>
  <c r="AV235"/>
  <c r="BB235"/>
  <c r="BD235"/>
  <c r="BG235"/>
  <c r="BG268" l="1"/>
  <c r="BF268"/>
  <c r="BE268"/>
  <c r="BD268"/>
  <c r="BC268"/>
  <c r="BB268"/>
  <c r="BA268"/>
  <c r="AZ268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A261"/>
  <c r="BG321"/>
  <c r="BF321"/>
  <c r="BE321"/>
  <c r="BD321"/>
  <c r="BC321"/>
  <c r="BB321"/>
  <c r="BA321"/>
  <c r="AZ321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BG294"/>
  <c r="BF294"/>
  <c r="BE294"/>
  <c r="BD294"/>
  <c r="BC294"/>
  <c r="BB294"/>
  <c r="BA294"/>
  <c r="AZ294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A296"/>
  <c r="BG165" l="1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A102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A26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A60"/>
  <c r="BG73" l="1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A73"/>
  <c r="BG327" l="1"/>
  <c r="BF327"/>
  <c r="BE327"/>
  <c r="BD327"/>
  <c r="BC327"/>
  <c r="BB327"/>
  <c r="BA327"/>
  <c r="AZ327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A340"/>
  <c r="BG286"/>
  <c r="BF286"/>
  <c r="BE286"/>
  <c r="BD286"/>
  <c r="BC286"/>
  <c r="BB286"/>
  <c r="BA286"/>
  <c r="AZ286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A304"/>
  <c r="BG236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A236"/>
  <c r="BG207"/>
  <c r="BF207"/>
  <c r="BE207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A207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A171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A16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A120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A119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A63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A17"/>
  <c r="BG204" l="1"/>
  <c r="BF204"/>
  <c r="BE204"/>
  <c r="BD204"/>
  <c r="BC204"/>
  <c r="BB204"/>
  <c r="BA204"/>
  <c r="AZ204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BG202"/>
  <c r="BF202"/>
  <c r="BE202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BG261"/>
  <c r="BF261"/>
  <c r="BE261"/>
  <c r="BD261"/>
  <c r="BC261"/>
  <c r="BB261"/>
  <c r="BA261"/>
  <c r="AZ261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A268"/>
  <c r="BG298"/>
  <c r="BF298"/>
  <c r="BE298"/>
  <c r="BD298"/>
  <c r="BC298"/>
  <c r="BB298"/>
  <c r="BA298"/>
  <c r="AZ298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A292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A86"/>
  <c r="Q70"/>
  <c r="L70"/>
  <c r="K70"/>
  <c r="J70"/>
  <c r="A70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A71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A66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A61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A64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BG163" l="1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A163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A132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A123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A118"/>
  <c r="BG225" l="1"/>
  <c r="BF225"/>
  <c r="BE225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A225"/>
  <c r="BG164" l="1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A164"/>
  <c r="A122" l="1"/>
  <c r="A136"/>
  <c r="A301"/>
  <c r="A3"/>
  <c r="A148"/>
  <c r="A33"/>
  <c r="A131"/>
  <c r="A125"/>
  <c r="A13"/>
  <c r="A126"/>
  <c r="A19"/>
  <c r="A140"/>
  <c r="A169"/>
  <c r="A154"/>
  <c r="A147"/>
  <c r="A158"/>
  <c r="A94"/>
  <c r="A105"/>
  <c r="A177"/>
  <c r="A24"/>
  <c r="A297"/>
  <c r="A162"/>
  <c r="A302"/>
  <c r="A264"/>
  <c r="A98"/>
  <c r="A27"/>
  <c r="A21"/>
  <c r="A206"/>
  <c r="A324"/>
  <c r="A153"/>
  <c r="A76"/>
  <c r="A44"/>
  <c r="A28"/>
  <c r="A246"/>
  <c r="A262"/>
  <c r="A29"/>
  <c r="A10"/>
  <c r="A114"/>
  <c r="A96"/>
  <c r="A209"/>
  <c r="A227"/>
  <c r="A99"/>
  <c r="A18"/>
  <c r="A144"/>
  <c r="J131" l="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Q37" l="1"/>
  <c r="Q33"/>
  <c r="Q148"/>
  <c r="Q3"/>
  <c r="Q289"/>
  <c r="Q136"/>
  <c r="Q122"/>
  <c r="Q144"/>
  <c r="Q18"/>
  <c r="Q99"/>
  <c r="Q227"/>
  <c r="Q262"/>
  <c r="Q209"/>
  <c r="Q96"/>
  <c r="Q114"/>
  <c r="Q10"/>
  <c r="Q29"/>
  <c r="Q267"/>
  <c r="Q28"/>
  <c r="Q44"/>
  <c r="Q76"/>
  <c r="Q153"/>
  <c r="Q308"/>
  <c r="Q97"/>
  <c r="Q206"/>
  <c r="Q21"/>
  <c r="Q27"/>
  <c r="Q98"/>
  <c r="Q264"/>
  <c r="Q288"/>
  <c r="Q162"/>
  <c r="Q293"/>
  <c r="Q24"/>
  <c r="Q177"/>
  <c r="Q105"/>
  <c r="Q94"/>
  <c r="Q158"/>
  <c r="Q57"/>
  <c r="Q93"/>
  <c r="Q116"/>
  <c r="Q16"/>
  <c r="Q147"/>
  <c r="Q154"/>
  <c r="Q169"/>
  <c r="Q140"/>
  <c r="Q19"/>
  <c r="Q126"/>
  <c r="Q13"/>
  <c r="Q125"/>
  <c r="Q175"/>
  <c r="J209" l="1"/>
  <c r="K209"/>
  <c r="L209"/>
  <c r="J96"/>
  <c r="K96"/>
  <c r="L96"/>
  <c r="J206"/>
  <c r="K206"/>
  <c r="L206"/>
  <c r="J27"/>
  <c r="K27"/>
  <c r="L27"/>
  <c r="J105"/>
  <c r="K105"/>
  <c r="L105"/>
  <c r="BG136" l="1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P136"/>
  <c r="O136"/>
  <c r="N136"/>
  <c r="M136"/>
  <c r="L136"/>
  <c r="K136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P19"/>
  <c r="O19"/>
  <c r="N19"/>
  <c r="M19"/>
  <c r="L19"/>
  <c r="K19"/>
  <c r="J19"/>
  <c r="BG206" l="1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P206"/>
  <c r="O206"/>
  <c r="N206"/>
  <c r="M206"/>
  <c r="BG98" l="1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P98"/>
  <c r="O98"/>
  <c r="N98"/>
  <c r="M98"/>
  <c r="L98"/>
  <c r="K98"/>
  <c r="J98"/>
  <c r="BG116" l="1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P116"/>
  <c r="O116"/>
  <c r="N116"/>
  <c r="M116"/>
  <c r="L116"/>
  <c r="K116"/>
  <c r="J1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P16"/>
  <c r="O16"/>
  <c r="N16"/>
  <c r="M16"/>
  <c r="L16"/>
  <c r="K16"/>
  <c r="J16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P37"/>
  <c r="O37"/>
  <c r="N37"/>
  <c r="M37"/>
  <c r="L37"/>
  <c r="K37"/>
  <c r="J37"/>
  <c r="BG57" l="1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P57"/>
  <c r="O57"/>
  <c r="N57"/>
  <c r="M57"/>
  <c r="L57"/>
  <c r="K57"/>
  <c r="J57"/>
  <c r="BG177" l="1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P177"/>
  <c r="O177"/>
  <c r="N177"/>
  <c r="M177"/>
  <c r="L177"/>
  <c r="K177"/>
  <c r="J177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P21"/>
  <c r="O21"/>
  <c r="N21"/>
  <c r="M21"/>
  <c r="L21"/>
  <c r="K21"/>
  <c r="J21"/>
  <c r="BG148" l="1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P148"/>
  <c r="O148"/>
  <c r="N148"/>
  <c r="M148"/>
  <c r="L148"/>
  <c r="K148"/>
  <c r="J148"/>
  <c r="BG144" l="1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P144"/>
  <c r="O144"/>
  <c r="N144"/>
  <c r="M144"/>
  <c r="L144"/>
  <c r="K144"/>
  <c r="J144"/>
  <c r="BG158" l="1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P158"/>
  <c r="O158"/>
  <c r="N158"/>
  <c r="M158"/>
  <c r="L158"/>
  <c r="K158"/>
  <c r="J158"/>
  <c r="BG3" l="1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P3"/>
  <c r="O3"/>
  <c r="N3"/>
  <c r="M3"/>
  <c r="L3"/>
  <c r="K3"/>
  <c r="J3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P154"/>
  <c r="O154"/>
  <c r="N154"/>
  <c r="M154"/>
  <c r="L154"/>
  <c r="K154"/>
  <c r="J15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P94"/>
  <c r="O94"/>
  <c r="N94"/>
  <c r="M94"/>
  <c r="L94"/>
  <c r="K94"/>
  <c r="J94"/>
  <c r="BG122" l="1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P122"/>
  <c r="O122"/>
  <c r="N122"/>
  <c r="M122"/>
  <c r="L122"/>
  <c r="K122"/>
  <c r="J122"/>
  <c r="BG76" l="1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P76"/>
  <c r="O76"/>
  <c r="N76"/>
  <c r="M76"/>
  <c r="L76"/>
  <c r="K76"/>
  <c r="J76"/>
  <c r="BG33" l="1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P33"/>
  <c r="O33"/>
  <c r="N33"/>
  <c r="M33"/>
  <c r="L33"/>
  <c r="K33"/>
  <c r="J33"/>
  <c r="BG126" l="1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P126"/>
  <c r="O126"/>
  <c r="N126"/>
  <c r="M126"/>
  <c r="L126"/>
  <c r="K126"/>
  <c r="J126"/>
  <c r="BG289" l="1"/>
  <c r="BF289"/>
  <c r="BE289"/>
  <c r="BD289"/>
  <c r="BC289"/>
  <c r="BB289"/>
  <c r="BA289"/>
  <c r="AZ289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P289"/>
  <c r="O289"/>
  <c r="N289"/>
  <c r="M289"/>
  <c r="L289"/>
  <c r="K289"/>
  <c r="J289"/>
  <c r="BG99" l="1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P99"/>
  <c r="O99"/>
  <c r="N99"/>
  <c r="M99"/>
  <c r="L99"/>
  <c r="K99"/>
  <c r="J99"/>
  <c r="BG308" l="1"/>
  <c r="BF308"/>
  <c r="BE308"/>
  <c r="BD308"/>
  <c r="BC308"/>
  <c r="BB308"/>
  <c r="BA308"/>
  <c r="AZ308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P308"/>
  <c r="O308"/>
  <c r="N308"/>
  <c r="M308"/>
  <c r="L308"/>
  <c r="K308"/>
  <c r="J308"/>
  <c r="BG264"/>
  <c r="BF264"/>
  <c r="BE264"/>
  <c r="BD264"/>
  <c r="BC264"/>
  <c r="BB264"/>
  <c r="BA264"/>
  <c r="AZ264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P264"/>
  <c r="O264"/>
  <c r="N264"/>
  <c r="M264"/>
  <c r="L264"/>
  <c r="K264"/>
  <c r="J264"/>
  <c r="BG288"/>
  <c r="BF288"/>
  <c r="BE288"/>
  <c r="BD288"/>
  <c r="BC288"/>
  <c r="BB288"/>
  <c r="BA288"/>
  <c r="AZ288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P288"/>
  <c r="O288"/>
  <c r="N288"/>
  <c r="M288"/>
  <c r="L288"/>
  <c r="K288"/>
  <c r="J288"/>
  <c r="BG293"/>
  <c r="BF293"/>
  <c r="BE293"/>
  <c r="BD293"/>
  <c r="BC293"/>
  <c r="BB293"/>
  <c r="BA293"/>
  <c r="AZ293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P293"/>
  <c r="O293"/>
  <c r="N293"/>
  <c r="M293"/>
  <c r="L293"/>
  <c r="K293"/>
  <c r="J293"/>
  <c r="BG24" l="1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P24"/>
  <c r="O24"/>
  <c r="N24"/>
  <c r="M24"/>
  <c r="L24"/>
  <c r="K24"/>
  <c r="J24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P162"/>
  <c r="O162"/>
  <c r="N162"/>
  <c r="M162"/>
  <c r="L162"/>
  <c r="K162"/>
  <c r="J162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P147"/>
  <c r="O147"/>
  <c r="N147"/>
  <c r="M147"/>
  <c r="L147"/>
  <c r="K147"/>
  <c r="J147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P105"/>
  <c r="O105"/>
  <c r="N105"/>
  <c r="M105"/>
  <c r="BG125" l="1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P125"/>
  <c r="O125"/>
  <c r="N125"/>
  <c r="M125"/>
  <c r="L125"/>
  <c r="K125"/>
  <c r="J125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P13"/>
  <c r="O13"/>
  <c r="N13"/>
  <c r="M13"/>
  <c r="L13"/>
  <c r="K13"/>
  <c r="J13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P169"/>
  <c r="O169"/>
  <c r="N169"/>
  <c r="M169"/>
  <c r="L169"/>
  <c r="K169"/>
  <c r="J169"/>
  <c r="BG262" l="1"/>
  <c r="BF262"/>
  <c r="BE262"/>
  <c r="BD262"/>
  <c r="BC262"/>
  <c r="BB262"/>
  <c r="BA262"/>
  <c r="AZ262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P262"/>
  <c r="O262"/>
  <c r="N262"/>
  <c r="M262"/>
  <c r="L262"/>
  <c r="K262"/>
  <c r="J262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P18"/>
  <c r="O18"/>
  <c r="N18"/>
  <c r="M18"/>
  <c r="L18"/>
  <c r="K18"/>
  <c r="J18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P227"/>
  <c r="O227"/>
  <c r="N227"/>
  <c r="M227"/>
  <c r="L227"/>
  <c r="K227"/>
  <c r="J227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P96"/>
  <c r="O96"/>
  <c r="N96"/>
  <c r="M96"/>
  <c r="BG28" l="1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BG267"/>
  <c r="BF267"/>
  <c r="BE267"/>
  <c r="BD267"/>
  <c r="BC267"/>
  <c r="BB267"/>
  <c r="BA267"/>
  <c r="AZ267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P267"/>
  <c r="O267"/>
  <c r="N267"/>
  <c r="M267"/>
  <c r="L267"/>
  <c r="K267"/>
  <c r="J267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P10"/>
  <c r="O10"/>
  <c r="N10"/>
  <c r="M10"/>
  <c r="L10"/>
  <c r="K10"/>
  <c r="J10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P29"/>
  <c r="O29"/>
  <c r="N29"/>
  <c r="M29"/>
  <c r="L29"/>
  <c r="K29"/>
  <c r="J29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P114"/>
  <c r="O114"/>
  <c r="N114"/>
  <c r="M114"/>
  <c r="L114"/>
  <c r="K114"/>
  <c r="J11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P44"/>
  <c r="O44"/>
  <c r="N44"/>
  <c r="M44"/>
  <c r="L44"/>
  <c r="K44"/>
  <c r="J44"/>
  <c r="BG153" l="1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P153"/>
  <c r="O153"/>
  <c r="N153"/>
  <c r="M153"/>
  <c r="L153"/>
  <c r="K153"/>
  <c r="J153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P97"/>
  <c r="O97"/>
  <c r="N97"/>
  <c r="M97"/>
  <c r="L97"/>
  <c r="K97"/>
  <c r="J97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P140"/>
  <c r="O140"/>
  <c r="N140"/>
  <c r="M140"/>
  <c r="L140"/>
  <c r="K140"/>
  <c r="J140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P175"/>
  <c r="O175"/>
  <c r="N175"/>
  <c r="M175"/>
  <c r="L175"/>
  <c r="K175"/>
  <c r="J175"/>
</calcChain>
</file>

<file path=xl/sharedStrings.xml><?xml version="1.0" encoding="utf-8"?>
<sst xmlns="http://schemas.openxmlformats.org/spreadsheetml/2006/main" count="1664" uniqueCount="397">
  <si>
    <t>Cameron</t>
  </si>
  <si>
    <t>high jump</t>
  </si>
  <si>
    <t>long jump</t>
  </si>
  <si>
    <t>triple jump</t>
  </si>
  <si>
    <t>Sen</t>
  </si>
  <si>
    <t>U15</t>
  </si>
  <si>
    <t>U20</t>
  </si>
  <si>
    <t>U13</t>
  </si>
  <si>
    <t>U17</t>
  </si>
  <si>
    <t>Forbes</t>
  </si>
  <si>
    <t>U11</t>
  </si>
  <si>
    <t>Barnes</t>
  </si>
  <si>
    <t>V45</t>
  </si>
  <si>
    <t>Ajala</t>
  </si>
  <si>
    <t>Alex</t>
  </si>
  <si>
    <t>Brown</t>
  </si>
  <si>
    <t>Gray</t>
  </si>
  <si>
    <t>shot 4</t>
  </si>
  <si>
    <t>javelin 400</t>
  </si>
  <si>
    <t>javelin 600</t>
  </si>
  <si>
    <t>Carcas</t>
  </si>
  <si>
    <t>Wightman</t>
  </si>
  <si>
    <t>Michael</t>
  </si>
  <si>
    <t>Olsen</t>
  </si>
  <si>
    <t>Rohan</t>
  </si>
  <si>
    <t>Green</t>
  </si>
  <si>
    <t>Max</t>
  </si>
  <si>
    <t>Calum</t>
  </si>
  <si>
    <t>Poustie-Williamson</t>
  </si>
  <si>
    <t>Toluwaleyi Samuel</t>
  </si>
  <si>
    <t>Okpage</t>
  </si>
  <si>
    <t>Newby</t>
  </si>
  <si>
    <t>Berachiah</t>
  </si>
  <si>
    <t>Ross</t>
  </si>
  <si>
    <t>Ben</t>
  </si>
  <si>
    <t>V40</t>
  </si>
  <si>
    <t>Leek</t>
  </si>
  <si>
    <t>Mateo</t>
  </si>
  <si>
    <t>Hughes</t>
  </si>
  <si>
    <t>Oliver</t>
  </si>
  <si>
    <t>Finlayson</t>
  </si>
  <si>
    <t>Lachlan</t>
  </si>
  <si>
    <t>Gary</t>
  </si>
  <si>
    <t>Richard</t>
  </si>
  <si>
    <t>Clark</t>
  </si>
  <si>
    <t>Vharish</t>
  </si>
  <si>
    <t>Rajakumar</t>
  </si>
  <si>
    <t>Andrew</t>
  </si>
  <si>
    <t>Patrick</t>
  </si>
  <si>
    <t>V60</t>
  </si>
  <si>
    <t>Harry</t>
  </si>
  <si>
    <t>Jamie</t>
  </si>
  <si>
    <t>Wilbur</t>
  </si>
  <si>
    <t>Mansell</t>
  </si>
  <si>
    <t>Sam</t>
  </si>
  <si>
    <t>Lewis</t>
  </si>
  <si>
    <t>Orr</t>
  </si>
  <si>
    <t>Jake</t>
  </si>
  <si>
    <t>Josh</t>
  </si>
  <si>
    <t>Peter</t>
  </si>
  <si>
    <t>Paul</t>
  </si>
  <si>
    <t>Bradley</t>
  </si>
  <si>
    <t>Dylan</t>
  </si>
  <si>
    <t>Daunt</t>
  </si>
  <si>
    <t>Freddie</t>
  </si>
  <si>
    <t>Callum</t>
  </si>
  <si>
    <t>Ewan</t>
  </si>
  <si>
    <t>Pim</t>
  </si>
  <si>
    <t>Rory</t>
  </si>
  <si>
    <t>shot 7.26</t>
  </si>
  <si>
    <t>100H</t>
  </si>
  <si>
    <t>80H</t>
  </si>
  <si>
    <t>Turtle</t>
  </si>
  <si>
    <t>Roger</t>
  </si>
  <si>
    <t>Bullock</t>
  </si>
  <si>
    <t>Reuben</t>
  </si>
  <si>
    <t>Lees</t>
  </si>
  <si>
    <t>Francis</t>
  </si>
  <si>
    <t>Dewar</t>
  </si>
  <si>
    <t>Kerr</t>
  </si>
  <si>
    <t>Archie</t>
  </si>
  <si>
    <t>Smart</t>
  </si>
  <si>
    <t>Purves</t>
  </si>
  <si>
    <t>V35</t>
  </si>
  <si>
    <t>Nixon</t>
  </si>
  <si>
    <t>V</t>
  </si>
  <si>
    <t>Gavin</t>
  </si>
  <si>
    <t>V50</t>
  </si>
  <si>
    <t>Lucas</t>
  </si>
  <si>
    <t>Brogan</t>
  </si>
  <si>
    <t>Omar</t>
  </si>
  <si>
    <t>Bajo</t>
  </si>
  <si>
    <t>Field</t>
  </si>
  <si>
    <t>Stevenson</t>
  </si>
  <si>
    <t>Laurence</t>
  </si>
  <si>
    <t>Ward</t>
  </si>
  <si>
    <t>Mackay</t>
  </si>
  <si>
    <t>Lukas</t>
  </si>
  <si>
    <t>Sonneville</t>
  </si>
  <si>
    <t>Danny</t>
  </si>
  <si>
    <t>Convery</t>
  </si>
  <si>
    <t>Colm</t>
  </si>
  <si>
    <t>Hackett</t>
  </si>
  <si>
    <t>Allesandro</t>
  </si>
  <si>
    <t>MacDonald</t>
  </si>
  <si>
    <t>Mile</t>
  </si>
  <si>
    <t>Graham</t>
  </si>
  <si>
    <t>Bartlett</t>
  </si>
  <si>
    <t>Joel</t>
  </si>
  <si>
    <t>Bennett</t>
  </si>
  <si>
    <t>Arran</t>
  </si>
  <si>
    <t>Batchelor</t>
  </si>
  <si>
    <t>Allan</t>
  </si>
  <si>
    <t>Hamilton</t>
  </si>
  <si>
    <t>Zac`</t>
  </si>
  <si>
    <t>Stuart</t>
  </si>
  <si>
    <t>Johnston</t>
  </si>
  <si>
    <t>Johnson</t>
  </si>
  <si>
    <t>Fergus</t>
  </si>
  <si>
    <t>MacNeil</t>
  </si>
  <si>
    <t>William</t>
  </si>
  <si>
    <t>Mark</t>
  </si>
  <si>
    <t>pole vault</t>
  </si>
  <si>
    <t>Kelly</t>
  </si>
  <si>
    <t>V65</t>
  </si>
  <si>
    <t>Cooney</t>
  </si>
  <si>
    <t xml:space="preserve">Olivier </t>
  </si>
  <si>
    <t>Forrest</t>
  </si>
  <si>
    <t>Livingston</t>
  </si>
  <si>
    <t>Lothian Trials</t>
  </si>
  <si>
    <t>Lennox</t>
  </si>
  <si>
    <t>Kunath</t>
  </si>
  <si>
    <t>Kaze</t>
  </si>
  <si>
    <t>Cordero</t>
  </si>
  <si>
    <t>Murray</t>
  </si>
  <si>
    <t>Kirkhope</t>
  </si>
  <si>
    <t>Theo</t>
  </si>
  <si>
    <t>Logg</t>
  </si>
  <si>
    <t>2.48.96</t>
  </si>
  <si>
    <t>2.54.27</t>
  </si>
  <si>
    <t>2.33.65</t>
  </si>
  <si>
    <t>James</t>
  </si>
  <si>
    <t>Henderson</t>
  </si>
  <si>
    <t>2.18.95</t>
  </si>
  <si>
    <t>2.07.59</t>
  </si>
  <si>
    <t>Ireland</t>
  </si>
  <si>
    <t>2.19.60</t>
  </si>
  <si>
    <t>75H</t>
  </si>
  <si>
    <t>Tom</t>
  </si>
  <si>
    <t>MacDermot</t>
  </si>
  <si>
    <t>Robbie</t>
  </si>
  <si>
    <t>Shaw</t>
  </si>
  <si>
    <t>Zak</t>
  </si>
  <si>
    <t>shot 3</t>
  </si>
  <si>
    <t>110H</t>
  </si>
  <si>
    <t>Grangemouth</t>
  </si>
  <si>
    <t>Scottish comined league</t>
  </si>
  <si>
    <t>2.11.61</t>
  </si>
  <si>
    <t>10.28.64</t>
  </si>
  <si>
    <t>11.52.18</t>
  </si>
  <si>
    <t>Scottish combined league</t>
  </si>
  <si>
    <t>Scottish University championships</t>
  </si>
  <si>
    <t>Orlando FL (USA)</t>
  </si>
  <si>
    <t>1.59.3</t>
  </si>
  <si>
    <t>Dunfermline</t>
  </si>
  <si>
    <t>OGM</t>
  </si>
  <si>
    <t>3.46.10</t>
  </si>
  <si>
    <t>Azusa CA (USA)</t>
  </si>
  <si>
    <t>4.13.31</t>
  </si>
  <si>
    <t>4.16.39</t>
  </si>
  <si>
    <t>Tim</t>
  </si>
  <si>
    <t>Hely</t>
  </si>
  <si>
    <t>4.44.81</t>
  </si>
  <si>
    <t>14.01.09</t>
  </si>
  <si>
    <t>Palo Alto CA (USA)</t>
  </si>
  <si>
    <t>3000SC</t>
  </si>
  <si>
    <t>11.20.50</t>
  </si>
  <si>
    <t>YDL</t>
  </si>
  <si>
    <t>2.28.51</t>
  </si>
  <si>
    <t>Duncan</t>
  </si>
  <si>
    <t>5.05.18</t>
  </si>
  <si>
    <t>Donald</t>
  </si>
  <si>
    <t>4 x 100</t>
  </si>
  <si>
    <t>4 x 300</t>
  </si>
  <si>
    <t>Leighton</t>
  </si>
  <si>
    <t>3.57.50</t>
  </si>
  <si>
    <t>Sutherland</t>
  </si>
  <si>
    <t>13.37.99</t>
  </si>
  <si>
    <t>San Juan Capistrano FL (USA)</t>
  </si>
  <si>
    <t>FVL</t>
  </si>
  <si>
    <t>Stretford</t>
  </si>
  <si>
    <t>BMC</t>
  </si>
  <si>
    <t>Birmingham</t>
  </si>
  <si>
    <t>Diamond league</t>
  </si>
  <si>
    <t>East Districts</t>
  </si>
  <si>
    <t>2.37.34</t>
  </si>
  <si>
    <t>Leslie</t>
  </si>
  <si>
    <t>Brydie</t>
  </si>
  <si>
    <t>4.57.21</t>
  </si>
  <si>
    <t>Clayton</t>
  </si>
  <si>
    <t>Lachie</t>
  </si>
  <si>
    <t>Steene</t>
  </si>
  <si>
    <t>2.25.59</t>
  </si>
  <si>
    <t>4.53.21</t>
  </si>
  <si>
    <t>Turton</t>
  </si>
  <si>
    <t>4.08.36</t>
  </si>
  <si>
    <t>Kilmarnock</t>
  </si>
  <si>
    <t>Sportcity</t>
  </si>
  <si>
    <t>NAL - premiership</t>
  </si>
  <si>
    <t>Chelmsford</t>
  </si>
  <si>
    <t>BUCS</t>
  </si>
  <si>
    <t>14.58.76</t>
  </si>
  <si>
    <t>McKay</t>
  </si>
  <si>
    <t>Keith</t>
  </si>
  <si>
    <t>Ridley</t>
  </si>
  <si>
    <t>M50</t>
  </si>
  <si>
    <t>Joint league</t>
  </si>
  <si>
    <t>4.07.27</t>
  </si>
  <si>
    <t>4.28.34</t>
  </si>
  <si>
    <t>4.40.55</t>
  </si>
  <si>
    <t>5.11.96</t>
  </si>
  <si>
    <t>Stirling</t>
  </si>
  <si>
    <t>Monument Mile</t>
  </si>
  <si>
    <t>5.43.28</t>
  </si>
  <si>
    <t>5.19.72</t>
  </si>
  <si>
    <t>4.57.29</t>
  </si>
  <si>
    <t>Karel</t>
  </si>
  <si>
    <t>Vesely</t>
  </si>
  <si>
    <t>5.17.60</t>
  </si>
  <si>
    <t>4.47.81</t>
  </si>
  <si>
    <t>5.05.88</t>
  </si>
  <si>
    <t>Scott</t>
  </si>
  <si>
    <t>MacLeod</t>
  </si>
  <si>
    <t>4.33.56</t>
  </si>
  <si>
    <t>4.26.51</t>
  </si>
  <si>
    <t>4.27.59</t>
  </si>
  <si>
    <t>14.24.46</t>
  </si>
  <si>
    <t>Montesson (FRA)</t>
  </si>
  <si>
    <t>Geneve (SUI)</t>
  </si>
  <si>
    <t>AtletiCA Geneve</t>
  </si>
  <si>
    <t>1.59.24</t>
  </si>
  <si>
    <t>Crownpoint</t>
  </si>
  <si>
    <t>Scottish Schools</t>
  </si>
  <si>
    <t>Jacob</t>
  </si>
  <si>
    <t>Gammie</t>
  </si>
  <si>
    <t>Craig</t>
  </si>
  <si>
    <t>javelin 700</t>
  </si>
  <si>
    <t>1.50.12</t>
  </si>
  <si>
    <t>3.50.30</t>
  </si>
  <si>
    <t>Oslo (NOR)</t>
  </si>
  <si>
    <t>Watford</t>
  </si>
  <si>
    <t>Meadowmill</t>
  </si>
  <si>
    <t>16.22.44</t>
  </si>
  <si>
    <t>Meres</t>
  </si>
  <si>
    <t>16.25.90</t>
  </si>
  <si>
    <t>16.57.27</t>
  </si>
  <si>
    <t>19.11.40</t>
  </si>
  <si>
    <t>2.02.6</t>
  </si>
  <si>
    <t>2.22.0</t>
  </si>
  <si>
    <t>5.53.5</t>
  </si>
  <si>
    <t>5.05.5</t>
  </si>
  <si>
    <t>Aberdeen</t>
  </si>
  <si>
    <t>17.43.24</t>
  </si>
  <si>
    <t>Cal</t>
  </si>
  <si>
    <t>McLennan</t>
  </si>
  <si>
    <t>Bedford</t>
  </si>
  <si>
    <t>2.10.44</t>
  </si>
  <si>
    <t>Scottish Shools</t>
  </si>
  <si>
    <t>2.12.89</t>
  </si>
  <si>
    <t>2.30.41</t>
  </si>
  <si>
    <t>discus 2</t>
  </si>
  <si>
    <t>javelin 800</t>
  </si>
  <si>
    <t>4.54.75</t>
  </si>
  <si>
    <t>5.16.31</t>
  </si>
  <si>
    <t>4.02.25</t>
  </si>
  <si>
    <t>Scotstoun</t>
  </si>
  <si>
    <t>2.26.76</t>
  </si>
  <si>
    <t>2.57.33</t>
  </si>
  <si>
    <t>discus 1.25</t>
  </si>
  <si>
    <t>Alistair</t>
  </si>
  <si>
    <t>Reid</t>
  </si>
  <si>
    <t>1.57.62</t>
  </si>
  <si>
    <t>Woodford</t>
  </si>
  <si>
    <t>2.14.67</t>
  </si>
  <si>
    <t>Tampere (FIN)</t>
  </si>
  <si>
    <t>World Masters championships</t>
  </si>
  <si>
    <t>4.57.95</t>
  </si>
  <si>
    <t>1.46.59</t>
  </si>
  <si>
    <t>Seattle WA (USA)</t>
  </si>
  <si>
    <t>4.32.81</t>
  </si>
  <si>
    <t>decathlon</t>
  </si>
  <si>
    <t>16.22.68</t>
  </si>
  <si>
    <t>Dundee</t>
  </si>
  <si>
    <t>Scottish masters championships</t>
  </si>
  <si>
    <t>Phillip</t>
  </si>
  <si>
    <t>V55</t>
  </si>
  <si>
    <t>20.15.12</t>
  </si>
  <si>
    <t>2.16.52</t>
  </si>
  <si>
    <t>2.28.60</t>
  </si>
  <si>
    <t>discus 1</t>
  </si>
  <si>
    <t>Bill</t>
  </si>
  <si>
    <t>Gentleman</t>
  </si>
  <si>
    <t>V80</t>
  </si>
  <si>
    <t>hammer 3</t>
  </si>
  <si>
    <t>4.54.20</t>
  </si>
  <si>
    <t>U20 English championships</t>
  </si>
  <si>
    <t>U23 English championships</t>
  </si>
  <si>
    <t>4.21.90</t>
  </si>
  <si>
    <t>Samuel</t>
  </si>
  <si>
    <t>Leitch</t>
  </si>
  <si>
    <t>4.11.64</t>
  </si>
  <si>
    <t>Charles</t>
  </si>
  <si>
    <t>Macleod</t>
  </si>
  <si>
    <t>3.29.23</t>
  </si>
  <si>
    <t>Eugene OR (USA)</t>
  </si>
  <si>
    <t>World championships</t>
  </si>
  <si>
    <t>3.30.60</t>
  </si>
  <si>
    <t>2.13.16</t>
  </si>
  <si>
    <t>2.07.41</t>
  </si>
  <si>
    <t>Jesse</t>
  </si>
  <si>
    <t>Cumings</t>
  </si>
  <si>
    <t>Matt</t>
  </si>
  <si>
    <t>Dryden</t>
  </si>
  <si>
    <t>3.06.31</t>
  </si>
  <si>
    <t>4.41.80</t>
  </si>
  <si>
    <t>Van der Merwe</t>
  </si>
  <si>
    <t>Jayden</t>
  </si>
  <si>
    <t>Chun</t>
  </si>
  <si>
    <t>MacKay</t>
  </si>
  <si>
    <t>Harvie-Clark</t>
  </si>
  <si>
    <t>2.42.6</t>
  </si>
  <si>
    <t>Alessandro</t>
  </si>
  <si>
    <t>Scottish championships</t>
  </si>
  <si>
    <t>Nathan</t>
  </si>
  <si>
    <t>10.38.69</t>
  </si>
  <si>
    <t>10.52.6</t>
  </si>
  <si>
    <t>Saughton</t>
  </si>
  <si>
    <t>2.00.05</t>
  </si>
  <si>
    <t>08.22.12</t>
  </si>
  <si>
    <t>09.53.8</t>
  </si>
  <si>
    <t>09.58.0</t>
  </si>
  <si>
    <t>4.36.53</t>
  </si>
  <si>
    <t>400H</t>
  </si>
  <si>
    <t>Testimony</t>
  </si>
  <si>
    <t>Sotannde</t>
  </si>
  <si>
    <t>5.41.50</t>
  </si>
  <si>
    <t>4.26.58</t>
  </si>
  <si>
    <t>4.05.36</t>
  </si>
  <si>
    <t>Lennox Kunath, Matt Dryden, Archie Smart, Lukas Sonneville</t>
  </si>
  <si>
    <t>3 x 800</t>
  </si>
  <si>
    <t>Calum Harvie-Clark, Archie Smart, Lukas Sonneville</t>
  </si>
  <si>
    <t>7.36.89</t>
  </si>
  <si>
    <t>Danny Convery, Jamie Duncan, Harry MacKay</t>
  </si>
  <si>
    <t>7.17.16</t>
  </si>
  <si>
    <t>Barking</t>
  </si>
  <si>
    <t>Gateshead</t>
  </si>
  <si>
    <t>Northumberland Schools</t>
  </si>
  <si>
    <t>1.43.65</t>
  </si>
  <si>
    <t>Brussels (BEL)</t>
  </si>
  <si>
    <t>110H (3'3'')</t>
  </si>
  <si>
    <t>Loughborough</t>
  </si>
  <si>
    <t>Sutton</t>
  </si>
  <si>
    <t>Basingstoke</t>
  </si>
  <si>
    <t>Carshalton</t>
  </si>
  <si>
    <t>4.30.22</t>
  </si>
  <si>
    <t>shot 2.72</t>
  </si>
  <si>
    <t>2.01.00</t>
  </si>
  <si>
    <t>2.31.12</t>
  </si>
  <si>
    <t>3.53.65</t>
  </si>
  <si>
    <t>3.58.10</t>
  </si>
  <si>
    <t>09.56.66</t>
  </si>
  <si>
    <t>4.18.36</t>
  </si>
  <si>
    <t>4.35.36</t>
  </si>
  <si>
    <t>Worthing</t>
  </si>
  <si>
    <t>3.54.33</t>
  </si>
  <si>
    <t>Fast 5000</t>
  </si>
  <si>
    <t>Wimbledon</t>
  </si>
  <si>
    <t>4.20.21</t>
  </si>
  <si>
    <t>Oxford</t>
  </si>
  <si>
    <t>2.08.00</t>
  </si>
  <si>
    <t>09.00.24</t>
  </si>
  <si>
    <t>09.09.89</t>
  </si>
  <si>
    <t>Scottish record</t>
  </si>
  <si>
    <t>Club record</t>
  </si>
  <si>
    <t>Jamie Field, Arran Batchelor, Donald Ross, Lachie Steene</t>
  </si>
  <si>
    <t>Harry MacKay, Arran Batchelor, Callum Roger, Jamie Field</t>
  </si>
  <si>
    <t>Rory Brogan, Mateo Hughes, Bradley Francis, Alex Poustie-Williamson</t>
  </si>
  <si>
    <t>BFTTA Open</t>
  </si>
  <si>
    <t>Oxford-Cambridge Varsity match</t>
  </si>
  <si>
    <t>Hercules night</t>
  </si>
  <si>
    <t>Trcak night</t>
  </si>
  <si>
    <t>British championships</t>
  </si>
  <si>
    <t>English championships</t>
  </si>
  <si>
    <t>University Festival</t>
  </si>
  <si>
    <t>Surrey combined events</t>
  </si>
  <si>
    <t>County championships</t>
  </si>
  <si>
    <t>Jumps series</t>
  </si>
</sst>
</file>

<file path=xl/styles.xml><?xml version="1.0" encoding="utf-8"?>
<styleSheet xmlns="http://schemas.openxmlformats.org/spreadsheetml/2006/main">
  <numFmts count="3">
    <numFmt numFmtId="164" formatCode="[$-809]d\ mmmm\ yyyy;@"/>
    <numFmt numFmtId="165" formatCode="[$-809]dd\ mmmm\ yyyy;@"/>
    <numFmt numFmtId="166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1" fontId="1" fillId="0" borderId="0" xfId="0" applyNumberFormat="1" applyFont="1" applyFill="1" applyAlignment="1">
      <alignment horizontal="center" vertical="center"/>
    </xf>
    <xf numFmtId="0" fontId="3" fillId="0" borderId="0" xfId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J343"/>
  <sheetViews>
    <sheetView tabSelected="1" topLeftCell="B201" zoomScale="102" zoomScaleNormal="102" workbookViewId="0">
      <selection activeCell="D319" sqref="D319"/>
    </sheetView>
  </sheetViews>
  <sheetFormatPr defaultColWidth="16.28515625" defaultRowHeight="15"/>
  <cols>
    <col min="1" max="1" width="16.28515625" style="1" hidden="1" customWidth="1"/>
    <col min="2" max="2" width="13.28515625" style="2" customWidth="1"/>
    <col min="3" max="3" width="16.7109375" style="1" customWidth="1"/>
    <col min="4" max="4" width="18.7109375" style="1" customWidth="1"/>
    <col min="5" max="5" width="7.7109375" style="6" customWidth="1"/>
    <col min="6" max="6" width="13" style="8" customWidth="1"/>
    <col min="7" max="7" width="18" style="10" bestFit="1" customWidth="1"/>
    <col min="8" max="8" width="16.28515625" style="1"/>
    <col min="9" max="9" width="21" style="1" customWidth="1"/>
    <col min="10" max="13" width="16.28515625" style="1" hidden="1" customWidth="1"/>
    <col min="14" max="19" width="16.28515625" style="3" hidden="1" customWidth="1"/>
    <col min="20" max="60" width="16.28515625" style="1" hidden="1" customWidth="1"/>
    <col min="61" max="16384" width="16.28515625" style="1"/>
  </cols>
  <sheetData>
    <row r="1" spans="1:61">
      <c r="B1" s="20"/>
      <c r="C1" s="21"/>
      <c r="D1" s="21"/>
      <c r="E1" s="22"/>
      <c r="F1" s="23"/>
      <c r="G1" s="24"/>
      <c r="H1" s="21"/>
      <c r="I1" s="21"/>
      <c r="J1" s="21"/>
      <c r="K1" s="21"/>
      <c r="L1" s="21"/>
      <c r="M1" s="21"/>
      <c r="N1" s="19"/>
      <c r="O1" s="19"/>
      <c r="P1" s="19"/>
      <c r="Q1" s="19"/>
      <c r="R1" s="19"/>
      <c r="S1" s="19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</row>
    <row r="2" spans="1:61">
      <c r="B2" s="2">
        <v>75</v>
      </c>
      <c r="C2" s="1" t="s">
        <v>321</v>
      </c>
      <c r="D2" s="1" t="s">
        <v>322</v>
      </c>
      <c r="E2" s="6" t="s">
        <v>7</v>
      </c>
      <c r="F2" s="8">
        <v>9.99</v>
      </c>
      <c r="G2" s="9">
        <v>44773</v>
      </c>
      <c r="H2" s="1" t="s">
        <v>155</v>
      </c>
      <c r="I2" s="1" t="s">
        <v>177</v>
      </c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  <c r="BA2" s="5"/>
      <c r="BB2" s="5"/>
      <c r="BC2" s="5"/>
      <c r="BD2" s="5"/>
      <c r="BE2" s="5"/>
      <c r="BF2" s="5"/>
      <c r="BG2" s="5"/>
    </row>
    <row r="3" spans="1:61" hidden="1">
      <c r="A3" s="1" t="e">
        <f>#REF!</f>
        <v>#REF!</v>
      </c>
      <c r="B3" s="2">
        <v>75</v>
      </c>
      <c r="C3" s="2" t="s">
        <v>80</v>
      </c>
      <c r="D3" s="1" t="s">
        <v>81</v>
      </c>
      <c r="E3" s="6" t="s">
        <v>7</v>
      </c>
      <c r="F3" s="8">
        <v>10.82</v>
      </c>
      <c r="G3" s="9">
        <v>44703</v>
      </c>
      <c r="H3" s="1" t="s">
        <v>155</v>
      </c>
      <c r="I3" s="1" t="s">
        <v>177</v>
      </c>
      <c r="J3" s="5" t="e">
        <f>IF(AND(B3=100, OR(AND(#REF!=#REF!, F3&lt;=#REF!), AND(#REF!=#REF!, F3&lt;=#REF!), AND(#REF!=#REF!, F3&lt;=#REF!), AND(#REF!=#REF!, F3&lt;=#REF!), AND(#REF!=#REF!, F3&lt;=#REF!))), "CR", " ")</f>
        <v>#REF!</v>
      </c>
      <c r="K3" s="5" t="e">
        <f>IF(AND(B3=200, OR(AND(#REF!=#REF!, F3&lt;=#REF!), AND(#REF!=#REF!, F3&lt;=#REF!), AND(#REF!=#REF!, F3&lt;=#REF!), AND(#REF!=#REF!, F3&lt;=#REF!), AND(#REF!=#REF!, F3&lt;=#REF!))), "CR", " ")</f>
        <v>#REF!</v>
      </c>
      <c r="L3" s="5" t="e">
        <f>IF(AND(B3=300, OR(AND(#REF!=#REF!, F3&lt;=#REF!), AND(#REF!=#REF!, F3&lt;=#REF!))), "CR", " ")</f>
        <v>#REF!</v>
      </c>
      <c r="M3" s="5" t="e">
        <f>IF(AND(B3=400, OR(AND(#REF!=#REF!, F3&lt;=#REF!), AND(#REF!=#REF!, F3&lt;=#REF!), AND(#REF!=#REF!, F3&lt;=#REF!), AND(#REF!=#REF!, F3&lt;=#REF!))), "CR", " ")</f>
        <v>#REF!</v>
      </c>
      <c r="N3" s="5" t="e">
        <f>IF(AND(B3=800, OR(AND(#REF!=#REF!, F3&lt;=#REF!), AND(#REF!=#REF!, F3&lt;=#REF!), AND(#REF!=#REF!, F3&lt;=#REF!), AND(#REF!=#REF!, F3&lt;=#REF!), AND(#REF!=#REF!, F3&lt;=#REF!))), "CR", " ")</f>
        <v>#REF!</v>
      </c>
      <c r="O3" s="5" t="e">
        <f>IF(AND(B3=1000, OR(AND(#REF!=#REF!, F3&lt;=#REF!), AND(#REF!=#REF!, F3&lt;=#REF!))), "CR", " ")</f>
        <v>#REF!</v>
      </c>
      <c r="P3" s="5" t="e">
        <f>IF(AND(B3=1500, OR(AND(#REF!=#REF!, F3&lt;=#REF!), AND(#REF!=#REF!, F3&lt;=#REF!), AND(#REF!=#REF!, F3&lt;=#REF!), AND(#REF!=#REF!, F3&lt;=#REF!), AND(#REF!=#REF!, F3&lt;=#REF!))), "CR", " ")</f>
        <v>#REF!</v>
      </c>
      <c r="Q3" s="5" t="e">
        <f>IF(AND(B3="1600 (Mile)",OR(AND(#REF!=#REF!,F3&lt;=#REF!),AND(#REF!=#REF!,F3&lt;=#REF!),AND(#REF!=#REF!,F3&lt;=#REF!),AND(#REF!=#REF!,F3&lt;=#REF!))),"CR"," ")</f>
        <v>#REF!</v>
      </c>
      <c r="R3" s="5" t="e">
        <f>IF(AND(B3=3000, OR(AND(#REF!=#REF!, F3&lt;=#REF!), AND(#REF!=#REF!, F3&lt;=#REF!), AND(#REF!=#REF!, F3&lt;=#REF!), AND(#REF!=#REF!, F3&lt;=#REF!))), "CR", " ")</f>
        <v>#REF!</v>
      </c>
      <c r="S3" s="5" t="e">
        <f>IF(AND(B3=5000, OR(AND(#REF!=#REF!, F3&lt;=#REF!), AND(#REF!=#REF!, F3&lt;=#REF!))), "CR", " ")</f>
        <v>#REF!</v>
      </c>
      <c r="T3" s="4" t="e">
        <f>IF(AND(B3=10000, OR(AND(#REF!=#REF!, F3&lt;=#REF!), AND(#REF!=#REF!, F3&lt;=#REF!))), "CR", " ")</f>
        <v>#REF!</v>
      </c>
      <c r="U3" s="4" t="e">
        <f>IF(AND(B3="high jump", OR(AND(#REF!=#REF!, F3&gt;=#REF!), AND(#REF!=#REF!, F3&gt;=#REF!), AND(#REF!=#REF!, F3&gt;=#REF!), AND(#REF!=#REF!, F3&gt;=#REF!), AND(#REF!=#REF!, F3&gt;=#REF!))), "CR", " ")</f>
        <v>#REF!</v>
      </c>
      <c r="V3" s="4" t="e">
        <f>IF(AND(B3="long jump", OR(AND(#REF!=#REF!, F3&gt;=#REF!), AND(#REF!=#REF!, F3&gt;=#REF!), AND(#REF!=#REF!, F3&gt;=#REF!), AND(#REF!=#REF!, F3&gt;=#REF!), AND(#REF!=#REF!, F3&gt;=#REF!))), "CR", " ")</f>
        <v>#REF!</v>
      </c>
      <c r="W3" s="4" t="e">
        <f>IF(AND(B3="triple jump", OR(AND(#REF!=#REF!, F3&gt;=#REF!), AND(#REF!=#REF!, F3&gt;=#REF!), AND(#REF!=#REF!, F3&gt;=#REF!), AND(#REF!=#REF!, F3&gt;=#REF!), AND(#REF!=#REF!, F3&gt;=#REF!))), "CR", " ")</f>
        <v>#REF!</v>
      </c>
      <c r="X3" s="4" t="e">
        <f>IF(AND(B3="pole vault", OR(AND(#REF!=#REF!, F3&gt;=#REF!), AND(#REF!=#REF!, F3&gt;=#REF!), AND(#REF!=#REF!, F3&gt;=#REF!), AND(#REF!=#REF!, F3&gt;=#REF!), AND(#REF!=#REF!, F3&gt;=#REF!))), "CR", " ")</f>
        <v>#REF!</v>
      </c>
      <c r="Y3" s="4" t="e">
        <f>IF(AND(B3="discus 1",#REF! =#REF!, F3&gt;=#REF!), "CR", " ")</f>
        <v>#REF!</v>
      </c>
      <c r="Z3" s="4" t="e">
        <f>IF(AND(B3="discus 1.25",#REF! =#REF!, F3&gt;=#REF!), "CR", " ")</f>
        <v>#REF!</v>
      </c>
      <c r="AA3" s="4" t="e">
        <f>IF(AND(B3="discus 1.5",#REF! =#REF!, F3&gt;=#REF!), "CR", " ")</f>
        <v>#REF!</v>
      </c>
      <c r="AB3" s="4" t="e">
        <f>IF(AND(B3="discus 1.75",#REF! =#REF!, F3&gt;=#REF!), "CR", " ")</f>
        <v>#REF!</v>
      </c>
      <c r="AC3" s="4" t="e">
        <f>IF(AND(B3="discus 2",#REF! =#REF!, F3&gt;=#REF!), "CR", " ")</f>
        <v>#REF!</v>
      </c>
      <c r="AD3" s="4" t="e">
        <f>IF(AND(B3="hammer 4",#REF! =#REF!, F3&gt;=#REF!), "CR", " ")</f>
        <v>#REF!</v>
      </c>
      <c r="AE3" s="4" t="e">
        <f>IF(AND(B3="hammer 5",#REF! =#REF!, F3&gt;=#REF!), "CR", " ")</f>
        <v>#REF!</v>
      </c>
      <c r="AF3" s="4" t="e">
        <f>IF(AND(B3="hammer 6",#REF! =#REF!, F3&gt;=#REF!), "CR", " ")</f>
        <v>#REF!</v>
      </c>
      <c r="AG3" s="4" t="e">
        <f>IF(AND(B3="hammer 7.26",#REF! =#REF!, F3&gt;=#REF!), "CR", " ")</f>
        <v>#REF!</v>
      </c>
      <c r="AH3" s="4" t="e">
        <f>IF(AND(B3="javelin 400",#REF! =#REF!, F3&gt;=#REF!), "CR", " ")</f>
        <v>#REF!</v>
      </c>
      <c r="AI3" s="4" t="e">
        <f>IF(AND(B3="javelin 600",#REF! =#REF!, F3&gt;=#REF!), "CR", " ")</f>
        <v>#REF!</v>
      </c>
      <c r="AJ3" s="4" t="e">
        <f>IF(AND(B3="javelin 700",#REF! =#REF!, F3&gt;=#REF!), "CR", " ")</f>
        <v>#REF!</v>
      </c>
      <c r="AK3" s="4" t="e">
        <f>IF(AND(B3="javelin 800", OR(AND(#REF!=#REF!, F3&gt;=#REF!), AND(#REF!=#REF!, F3&gt;=#REF!))), "CR", " ")</f>
        <v>#REF!</v>
      </c>
      <c r="AL3" s="4" t="e">
        <f>IF(AND(B3="shot 3",#REF! =#REF!, F3&gt;=#REF!), "CR", " ")</f>
        <v>#REF!</v>
      </c>
      <c r="AM3" s="4" t="e">
        <f>IF(AND(B3="shot 4",#REF! =#REF!, F3&gt;=#REF!), "CR", " ")</f>
        <v>#REF!</v>
      </c>
      <c r="AN3" s="4" t="e">
        <f>IF(AND(B3="shot 5",#REF! =#REF!, F3&gt;=#REF!), "CR", " ")</f>
        <v>#REF!</v>
      </c>
      <c r="AO3" s="4" t="e">
        <f>IF(AND(B3="shot 6",#REF! =#REF!, F3&gt;=#REF!), "CR", " ")</f>
        <v>#REF!</v>
      </c>
      <c r="AP3" s="4" t="e">
        <f>IF(AND(B3="shot 7.26",#REF! =#REF!, F3&gt;=#REF!), "CR", " ")</f>
        <v>#REF!</v>
      </c>
      <c r="AQ3" s="4" t="e">
        <f>IF(AND(B3="60H",OR(AND(#REF!=#REF!,F3&lt;=#REF!),AND(#REF!=#REF!,F3&lt;=#REF!),AND(#REF!=#REF!,F3&lt;=#REF!),AND(#REF!=#REF!,F3&lt;=#REF!),AND(#REF!=#REF!,F3&lt;=#REF!))),"CR"," ")</f>
        <v>#REF!</v>
      </c>
      <c r="AR3" s="4" t="e">
        <f>IF(AND(B3="75H", AND(#REF!=#REF!, F3&lt;=#REF!)), "CR", " ")</f>
        <v>#REF!</v>
      </c>
      <c r="AS3" s="4" t="e">
        <f>IF(AND(B3="80H", AND(#REF!=#REF!, F3&lt;=#REF!)), "CR", " ")</f>
        <v>#REF!</v>
      </c>
      <c r="AT3" s="4" t="e">
        <f>IF(AND(B3="100H", AND(#REF!=#REF!, F3&lt;=#REF!)), "CR", " ")</f>
        <v>#REF!</v>
      </c>
      <c r="AU3" s="4" t="e">
        <f>IF(AND(B3="110H", OR(AND(#REF!=#REF!, F3&lt;=#REF!), AND(#REF!=#REF!, F3&lt;=#REF!))), "CR", " ")</f>
        <v>#REF!</v>
      </c>
      <c r="AV3" s="4" t="e">
        <f>IF(AND(B3="400H", OR(AND(#REF!=#REF!, F3&lt;=#REF!), AND(#REF!=#REF!, F3&lt;=#REF!), AND(#REF!=#REF!, F3&lt;=#REF!), AND(#REF!=#REF!, F3&lt;=#REF!))), "CR", " ")</f>
        <v>#REF!</v>
      </c>
      <c r="AW3" s="4" t="e">
        <f>IF(AND(B3="1500SC", AND(#REF!=#REF!, F3&lt;=#REF!)), "CR", " ")</f>
        <v>#REF!</v>
      </c>
      <c r="AX3" s="4" t="e">
        <f>IF(AND(B3="2000SC", OR(AND(#REF!=#REF!, F3&lt;=#REF!), AND(#REF!=#REF!, F3&lt;=#REF!))), "CR", " ")</f>
        <v>#REF!</v>
      </c>
      <c r="AY3" s="4" t="e">
        <f>IF(AND(B3="3000SC", OR(AND(#REF!=#REF!, F3&lt;=#REF!), AND(#REF!=#REF!, F3&lt;=#REF!))), "CR", " ")</f>
        <v>#REF!</v>
      </c>
      <c r="AZ3" s="5" t="e">
        <f>IF(AND(B3="4x100", OR(AND(#REF!=#REF!, F3&lt;=#REF!), AND(#REF!=#REF!, F3&lt;=#REF!), AND(#REF!=#REF!, F3&lt;=#REF!), AND(#REF!=#REF!, F3&lt;=#REF!), AND(#REF!=#REF!, F3&lt;=#REF!))), "CR", " ")</f>
        <v>#REF!</v>
      </c>
      <c r="BA3" s="5" t="e">
        <f>IF(AND(B3="4x200", OR(AND(#REF!=#REF!, F3&lt;=#REF!), AND(#REF!=#REF!, F3&lt;=#REF!), AND(#REF!=#REF!, F3&lt;=#REF!), AND(#REF!=#REF!, F3&lt;=#REF!), AND(#REF!=#REF!, F3&lt;=#REF!))), "CR", " ")</f>
        <v>#REF!</v>
      </c>
      <c r="BB3" s="5" t="e">
        <f>IF(AND(B3="4x300", AND(#REF!=#REF!, F3&lt;=#REF!)), "CR", " ")</f>
        <v>#REF!</v>
      </c>
      <c r="BC3" s="5" t="e">
        <f>IF(AND(B3="4x400", OR(AND(#REF!=#REF!, F3&lt;=#REF!), AND(#REF!=#REF!, F3&lt;=#REF!), AND(#REF!=#REF!, F3&lt;=#REF!), AND(#REF!=#REF!, F3&lt;=#REF!))), "CR", " ")</f>
        <v>#REF!</v>
      </c>
      <c r="BD3" s="5" t="e">
        <f>IF(AND(B3="3x800", OR(AND(#REF!=#REF!, F3&lt;=#REF!), AND(#REF!=#REF!, F3&lt;=#REF!), AND(#REF!=#REF!, F3&lt;=#REF!))), "CR", " ")</f>
        <v>#REF!</v>
      </c>
      <c r="BE3" s="5" t="e">
        <f>IF(AND(B3="pentathlon", OR(AND(#REF!=#REF!, F3&gt;=#REF!), AND(#REF!=#REF!, F3&gt;=#REF!),AND(#REF!=#REF!, F3&gt;=#REF!),AND(#REF!=#REF!, F3&gt;=#REF!))), "CR", " ")</f>
        <v>#REF!</v>
      </c>
      <c r="BF3" s="5" t="e">
        <f>IF(AND(B3="heptathlon", OR(AND(#REF!=#REF!, F3&gt;=#REF!), AND(#REF!=#REF!, F3&gt;=#REF!))), "CR", " ")</f>
        <v>#REF!</v>
      </c>
      <c r="BG3" s="5" t="e">
        <f>IF(AND(B3="decathlon", OR(AND(#REF!=#REF!, F3&gt;=#REF!), AND(#REF!=#REF!, F3&gt;=#REF!),AND(#REF!=#REF!, F3&gt;=#REF!))), "CR", " ")</f>
        <v>#REF!</v>
      </c>
    </row>
    <row r="4" spans="1:61" hidden="1">
      <c r="B4" s="2">
        <v>75</v>
      </c>
      <c r="C4" s="1" t="s">
        <v>47</v>
      </c>
      <c r="D4" s="1" t="s">
        <v>184</v>
      </c>
      <c r="E4" s="6" t="s">
        <v>7</v>
      </c>
      <c r="F4" s="8">
        <v>11.28</v>
      </c>
      <c r="G4" s="9">
        <v>44703</v>
      </c>
      <c r="H4" s="1" t="s">
        <v>155</v>
      </c>
      <c r="I4" s="1" t="s">
        <v>177</v>
      </c>
    </row>
    <row r="5" spans="1:61" hidden="1">
      <c r="B5" s="2">
        <v>75</v>
      </c>
      <c r="C5" s="1" t="s">
        <v>130</v>
      </c>
      <c r="D5" s="1" t="s">
        <v>131</v>
      </c>
      <c r="E5" s="6" t="s">
        <v>7</v>
      </c>
      <c r="F5" s="8">
        <v>11.62</v>
      </c>
      <c r="G5" s="9">
        <v>44682</v>
      </c>
      <c r="H5" s="1" t="s">
        <v>155</v>
      </c>
      <c r="I5" s="1" t="s">
        <v>177</v>
      </c>
      <c r="N5" s="1"/>
      <c r="O5" s="1"/>
      <c r="P5" s="1"/>
      <c r="Q5" s="1"/>
      <c r="R5" s="1"/>
      <c r="S5" s="1"/>
    </row>
    <row r="6" spans="1:61" hidden="1">
      <c r="B6" s="20"/>
      <c r="C6" s="21"/>
      <c r="D6" s="21"/>
      <c r="E6" s="22"/>
      <c r="F6" s="23"/>
      <c r="G6" s="24"/>
      <c r="H6" s="21"/>
      <c r="I6" s="21"/>
      <c r="J6" s="21"/>
      <c r="K6" s="21"/>
      <c r="L6" s="21"/>
      <c r="M6" s="21"/>
      <c r="N6" s="19"/>
      <c r="O6" s="19"/>
      <c r="P6" s="19"/>
      <c r="Q6" s="19"/>
      <c r="R6" s="19"/>
      <c r="S6" s="19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hidden="1">
      <c r="B7" s="2">
        <v>80</v>
      </c>
      <c r="C7" s="1" t="s">
        <v>343</v>
      </c>
      <c r="D7" s="1" t="s">
        <v>344</v>
      </c>
      <c r="E7" s="6" t="s">
        <v>10</v>
      </c>
      <c r="F7" s="8">
        <v>12.94</v>
      </c>
      <c r="G7" s="10">
        <v>44806</v>
      </c>
      <c r="H7" s="1" t="s">
        <v>128</v>
      </c>
      <c r="I7" s="1" t="s">
        <v>165</v>
      </c>
    </row>
    <row r="8" spans="1:61" hidden="1">
      <c r="B8" s="2">
        <v>80</v>
      </c>
      <c r="C8" s="1" t="s">
        <v>68</v>
      </c>
      <c r="D8" s="1" t="s">
        <v>212</v>
      </c>
      <c r="E8" s="6" t="s">
        <v>10</v>
      </c>
      <c r="F8" s="8">
        <v>13.54</v>
      </c>
      <c r="G8" s="10">
        <v>44806</v>
      </c>
      <c r="H8" s="1" t="s">
        <v>128</v>
      </c>
      <c r="I8" s="1" t="s">
        <v>165</v>
      </c>
    </row>
    <row r="9" spans="1:61" hidden="1">
      <c r="B9" s="20"/>
      <c r="C9" s="21"/>
      <c r="D9" s="21"/>
      <c r="E9" s="22"/>
      <c r="F9" s="23"/>
      <c r="G9" s="24"/>
      <c r="H9" s="21"/>
      <c r="I9" s="21"/>
      <c r="J9" s="21"/>
      <c r="K9" s="21"/>
      <c r="L9" s="21"/>
      <c r="M9" s="21"/>
      <c r="N9" s="19"/>
      <c r="O9" s="19"/>
      <c r="P9" s="19"/>
      <c r="Q9" s="19"/>
      <c r="R9" s="19"/>
      <c r="S9" s="19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hidden="1">
      <c r="A10" s="1" t="e">
        <f>#REF!</f>
        <v>#REF!</v>
      </c>
      <c r="B10" s="2">
        <v>100</v>
      </c>
      <c r="C10" s="1" t="s">
        <v>22</v>
      </c>
      <c r="D10" s="1" t="s">
        <v>23</v>
      </c>
      <c r="E10" s="6" t="s">
        <v>4</v>
      </c>
      <c r="F10" s="8">
        <v>10.27</v>
      </c>
      <c r="G10" s="10">
        <v>44772</v>
      </c>
      <c r="H10" s="1" t="s">
        <v>354</v>
      </c>
      <c r="I10" s="1" t="s">
        <v>387</v>
      </c>
      <c r="J10" s="5" t="e">
        <f>IF(AND(B10=100, OR(AND(#REF!=#REF!, F10&lt;=#REF!), AND(#REF!=#REF!, F10&lt;=#REF!), AND(#REF!=#REF!, F10&lt;=#REF!), AND(#REF!=#REF!, F10&lt;=#REF!), AND(#REF!=#REF!, F10&lt;=#REF!))), "CR", " ")</f>
        <v>#REF!</v>
      </c>
      <c r="K10" s="5" t="e">
        <f>IF(AND(B10=200, OR(AND(#REF!=#REF!, F10&lt;=#REF!), AND(#REF!=#REF!, F10&lt;=#REF!), AND(#REF!=#REF!, F10&lt;=#REF!), AND(#REF!=#REF!, F10&lt;=#REF!), AND(#REF!=#REF!, F10&lt;=#REF!))), "CR", " ")</f>
        <v>#REF!</v>
      </c>
      <c r="L10" s="5" t="e">
        <f>IF(AND(B10=300, OR(AND(#REF!=#REF!, F10&lt;=#REF!), AND(#REF!=#REF!, F10&lt;=#REF!))), "CR", " ")</f>
        <v>#REF!</v>
      </c>
      <c r="M10" s="5" t="e">
        <f>IF(AND(B10=400, OR(AND(#REF!=#REF!, F10&lt;=#REF!), AND(#REF!=#REF!, F10&lt;=#REF!), AND(#REF!=#REF!, F10&lt;=#REF!), AND(#REF!=#REF!, F10&lt;=#REF!))), "CR", " ")</f>
        <v>#REF!</v>
      </c>
      <c r="N10" s="5" t="e">
        <f>IF(AND(B10=800, OR(AND(#REF!=#REF!, F10&lt;=#REF!), AND(#REF!=#REF!, F10&lt;=#REF!), AND(#REF!=#REF!, F10&lt;=#REF!), AND(#REF!=#REF!, F10&lt;=#REF!), AND(#REF!=#REF!, F10&lt;=#REF!))), "CR", " ")</f>
        <v>#REF!</v>
      </c>
      <c r="O10" s="5" t="e">
        <f>IF(AND(B10=1000, OR(AND(#REF!=#REF!, F10&lt;=#REF!), AND(#REF!=#REF!, F10&lt;=#REF!))), "CR", " ")</f>
        <v>#REF!</v>
      </c>
      <c r="P10" s="5" t="e">
        <f>IF(AND(B10=1500, OR(AND(#REF!=#REF!, F10&lt;=#REF!), AND(#REF!=#REF!, F10&lt;=#REF!), AND(#REF!=#REF!, F10&lt;=#REF!), AND(#REF!=#REF!, F10&lt;=#REF!), AND(#REF!=#REF!, F10&lt;=#REF!))), "CR", " ")</f>
        <v>#REF!</v>
      </c>
      <c r="Q10" s="5" t="e">
        <f>IF(AND(B10="1600 (Mile)",OR(AND(#REF!=#REF!,F10&lt;=#REF!),AND(#REF!=#REF!,F10&lt;=#REF!),AND(#REF!=#REF!,F10&lt;=#REF!),AND(#REF!=#REF!,F10&lt;=#REF!))),"CR"," ")</f>
        <v>#REF!</v>
      </c>
      <c r="R10" s="5" t="e">
        <f>IF(AND(B10=3000, OR(AND(#REF!=#REF!, F10&lt;=#REF!), AND(#REF!=#REF!, F10&lt;=#REF!), AND(#REF!=#REF!, F10&lt;=#REF!), AND(#REF!=#REF!, F10&lt;=#REF!))), "CR", " ")</f>
        <v>#REF!</v>
      </c>
      <c r="S10" s="5" t="e">
        <f>IF(AND(B10=5000, OR(AND(#REF!=#REF!, F10&lt;=#REF!), AND(#REF!=#REF!, F10&lt;=#REF!))), "CR", " ")</f>
        <v>#REF!</v>
      </c>
      <c r="T10" s="4" t="e">
        <f>IF(AND(B10=10000, OR(AND(#REF!=#REF!, F10&lt;=#REF!), AND(#REF!=#REF!, F10&lt;=#REF!))), "CR", " ")</f>
        <v>#REF!</v>
      </c>
      <c r="U10" s="4" t="e">
        <f>IF(AND(B10="high jump", OR(AND(#REF!=#REF!, F10&gt;=#REF!), AND(#REF!=#REF!, F10&gt;=#REF!), AND(#REF!=#REF!, F10&gt;=#REF!), AND(#REF!=#REF!, F10&gt;=#REF!), AND(#REF!=#REF!, F10&gt;=#REF!))), "CR", " ")</f>
        <v>#REF!</v>
      </c>
      <c r="V10" s="4" t="e">
        <f>IF(AND(B10="long jump", OR(AND(#REF!=#REF!, F10&gt;=#REF!), AND(#REF!=#REF!, F10&gt;=#REF!), AND(#REF!=#REF!, F10&gt;=#REF!), AND(#REF!=#REF!, F10&gt;=#REF!), AND(#REF!=#REF!, F10&gt;=#REF!))), "CR", " ")</f>
        <v>#REF!</v>
      </c>
      <c r="W10" s="4" t="e">
        <f>IF(AND(B10="triple jump", OR(AND(#REF!=#REF!, F10&gt;=#REF!), AND(#REF!=#REF!, F10&gt;=#REF!), AND(#REF!=#REF!, F10&gt;=#REF!), AND(#REF!=#REF!, F10&gt;=#REF!), AND(#REF!=#REF!, F10&gt;=#REF!))), "CR", " ")</f>
        <v>#REF!</v>
      </c>
      <c r="X10" s="4" t="e">
        <f>IF(AND(B10="pole vault", OR(AND(#REF!=#REF!, F10&gt;=#REF!), AND(#REF!=#REF!, F10&gt;=#REF!), AND(#REF!=#REF!, F10&gt;=#REF!), AND(#REF!=#REF!, F10&gt;=#REF!), AND(#REF!=#REF!, F10&gt;=#REF!))), "CR", " ")</f>
        <v>#REF!</v>
      </c>
      <c r="Y10" s="4" t="e">
        <f>IF(AND(B10="discus 1",#REF! =#REF!, F10&gt;=#REF!), "CR", " ")</f>
        <v>#REF!</v>
      </c>
      <c r="Z10" s="4" t="e">
        <f>IF(AND(B10="discus 1.25",#REF! =#REF!, F10&gt;=#REF!), "CR", " ")</f>
        <v>#REF!</v>
      </c>
      <c r="AA10" s="4" t="e">
        <f>IF(AND(B10="discus 1.5",#REF! =#REF!, F10&gt;=#REF!), "CR", " ")</f>
        <v>#REF!</v>
      </c>
      <c r="AB10" s="4" t="e">
        <f>IF(AND(B10="discus 1.75",#REF! =#REF!, F10&gt;=#REF!), "CR", " ")</f>
        <v>#REF!</v>
      </c>
      <c r="AC10" s="4" t="e">
        <f>IF(AND(B10="discus 2",#REF! =#REF!, F10&gt;=#REF!), "CR", " ")</f>
        <v>#REF!</v>
      </c>
      <c r="AD10" s="4" t="e">
        <f>IF(AND(B10="hammer 4",#REF! =#REF!, F10&gt;=#REF!), "CR", " ")</f>
        <v>#REF!</v>
      </c>
      <c r="AE10" s="4" t="e">
        <f>IF(AND(B10="hammer 5",#REF! =#REF!, F10&gt;=#REF!), "CR", " ")</f>
        <v>#REF!</v>
      </c>
      <c r="AF10" s="4" t="e">
        <f>IF(AND(B10="hammer 6",#REF! =#REF!, F10&gt;=#REF!), "CR", " ")</f>
        <v>#REF!</v>
      </c>
      <c r="AG10" s="4" t="e">
        <f>IF(AND(B10="hammer 7.26",#REF! =#REF!, F10&gt;=#REF!), "CR", " ")</f>
        <v>#REF!</v>
      </c>
      <c r="AH10" s="4" t="e">
        <f>IF(AND(B10="javelin 400",#REF! =#REF!, F10&gt;=#REF!), "CR", " ")</f>
        <v>#REF!</v>
      </c>
      <c r="AI10" s="4" t="e">
        <f>IF(AND(B10="javelin 600",#REF! =#REF!, F10&gt;=#REF!), "CR", " ")</f>
        <v>#REF!</v>
      </c>
      <c r="AJ10" s="4" t="e">
        <f>IF(AND(B10="javelin 700",#REF! =#REF!, F10&gt;=#REF!), "CR", " ")</f>
        <v>#REF!</v>
      </c>
      <c r="AK10" s="4" t="e">
        <f>IF(AND(B10="javelin 800", OR(AND(#REF!=#REF!, F10&gt;=#REF!), AND(#REF!=#REF!, F10&gt;=#REF!))), "CR", " ")</f>
        <v>#REF!</v>
      </c>
      <c r="AL10" s="4" t="e">
        <f>IF(AND(B10="shot 3",#REF! =#REF!, F10&gt;=#REF!), "CR", " ")</f>
        <v>#REF!</v>
      </c>
      <c r="AM10" s="4" t="e">
        <f>IF(AND(B10="shot 4",#REF! =#REF!, F10&gt;=#REF!), "CR", " ")</f>
        <v>#REF!</v>
      </c>
      <c r="AN10" s="4" t="e">
        <f>IF(AND(B10="shot 5",#REF! =#REF!, F10&gt;=#REF!), "CR", " ")</f>
        <v>#REF!</v>
      </c>
      <c r="AO10" s="4" t="e">
        <f>IF(AND(B10="shot 6",#REF! =#REF!, F10&gt;=#REF!), "CR", " ")</f>
        <v>#REF!</v>
      </c>
      <c r="AP10" s="4" t="e">
        <f>IF(AND(B10="shot 7.26",#REF! =#REF!, F10&gt;=#REF!), "CR", " ")</f>
        <v>#REF!</v>
      </c>
      <c r="AQ10" s="4" t="e">
        <f>IF(AND(B10="60H",OR(AND(#REF!=#REF!,F10&lt;=#REF!),AND(#REF!=#REF!,F10&lt;=#REF!),AND(#REF!=#REF!,F10&lt;=#REF!),AND(#REF!=#REF!,F10&lt;=#REF!),AND(#REF!=#REF!,F10&lt;=#REF!))),"CR"," ")</f>
        <v>#REF!</v>
      </c>
      <c r="AR10" s="4" t="e">
        <f>IF(AND(B10="75H", AND(#REF!=#REF!, F10&lt;=#REF!)), "CR", " ")</f>
        <v>#REF!</v>
      </c>
      <c r="AS10" s="4" t="e">
        <f>IF(AND(B10="80H", AND(#REF!=#REF!, F10&lt;=#REF!)), "CR", " ")</f>
        <v>#REF!</v>
      </c>
      <c r="AT10" s="4" t="e">
        <f>IF(AND(B10="100H", AND(#REF!=#REF!, F10&lt;=#REF!)), "CR", " ")</f>
        <v>#REF!</v>
      </c>
      <c r="AU10" s="4" t="e">
        <f>IF(AND(B10="110H", OR(AND(#REF!=#REF!, F10&lt;=#REF!), AND(#REF!=#REF!, F10&lt;=#REF!))), "CR", " ")</f>
        <v>#REF!</v>
      </c>
      <c r="AV10" s="4" t="e">
        <f>IF(AND(B10="400H", OR(AND(#REF!=#REF!, F10&lt;=#REF!), AND(#REF!=#REF!, F10&lt;=#REF!), AND(#REF!=#REF!, F10&lt;=#REF!), AND(#REF!=#REF!, F10&lt;=#REF!))), "CR", " ")</f>
        <v>#REF!</v>
      </c>
      <c r="AW10" s="4" t="e">
        <f>IF(AND(B10="1500SC", AND(#REF!=#REF!, F10&lt;=#REF!)), "CR", " ")</f>
        <v>#REF!</v>
      </c>
      <c r="AX10" s="4" t="e">
        <f>IF(AND(B10="2000SC", OR(AND(#REF!=#REF!, F10&lt;=#REF!), AND(#REF!=#REF!, F10&lt;=#REF!))), "CR", " ")</f>
        <v>#REF!</v>
      </c>
      <c r="AY10" s="4" t="e">
        <f>IF(AND(B10="3000SC", OR(AND(#REF!=#REF!, F10&lt;=#REF!), AND(#REF!=#REF!, F10&lt;=#REF!))), "CR", " ")</f>
        <v>#REF!</v>
      </c>
      <c r="AZ10" s="5" t="e">
        <f>IF(AND(B10="4x100", OR(AND(#REF!=#REF!, F10&lt;=#REF!), AND(#REF!=#REF!, F10&lt;=#REF!), AND(#REF!=#REF!, F10&lt;=#REF!), AND(#REF!=#REF!, F10&lt;=#REF!), AND(#REF!=#REF!, F10&lt;=#REF!))), "CR", " ")</f>
        <v>#REF!</v>
      </c>
      <c r="BA10" s="5" t="e">
        <f>IF(AND(B10="4x200", OR(AND(#REF!=#REF!, F10&lt;=#REF!), AND(#REF!=#REF!, F10&lt;=#REF!), AND(#REF!=#REF!, F10&lt;=#REF!), AND(#REF!=#REF!, F10&lt;=#REF!), AND(#REF!=#REF!, F10&lt;=#REF!))), "CR", " ")</f>
        <v>#REF!</v>
      </c>
      <c r="BB10" s="5" t="e">
        <f>IF(AND(B10="4x300", AND(#REF!=#REF!, F10&lt;=#REF!)), "CR", " ")</f>
        <v>#REF!</v>
      </c>
      <c r="BC10" s="5" t="e">
        <f>IF(AND(B10="4x400", OR(AND(#REF!=#REF!, F10&lt;=#REF!), AND(#REF!=#REF!, F10&lt;=#REF!), AND(#REF!=#REF!, F10&lt;=#REF!), AND(#REF!=#REF!, F10&lt;=#REF!))), "CR", " ")</f>
        <v>#REF!</v>
      </c>
      <c r="BD10" s="5" t="e">
        <f>IF(AND(B10="3x800", OR(AND(#REF!=#REF!, F10&lt;=#REF!), AND(#REF!=#REF!, F10&lt;=#REF!), AND(#REF!=#REF!, F10&lt;=#REF!))), "CR", " ")</f>
        <v>#REF!</v>
      </c>
      <c r="BE10" s="5" t="e">
        <f>IF(AND(B10="pentathlon", OR(AND(#REF!=#REF!, F10&gt;=#REF!), AND(#REF!=#REF!, F10&gt;=#REF!),AND(#REF!=#REF!, F10&gt;=#REF!),AND(#REF!=#REF!, F10&gt;=#REF!))), "CR", " ")</f>
        <v>#REF!</v>
      </c>
      <c r="BF10" s="5" t="e">
        <f>IF(AND(B10="heptathlon", OR(AND(#REF!=#REF!, F10&gt;=#REF!), AND(#REF!=#REF!, F10&gt;=#REF!))), "CR", " ")</f>
        <v>#REF!</v>
      </c>
      <c r="BG10" s="5" t="e">
        <f>IF(AND(B10="decathlon", OR(AND(#REF!=#REF!, F10&gt;=#REF!), AND(#REF!=#REF!, F10&gt;=#REF!),AND(#REF!=#REF!, F10&gt;=#REF!))), "CR", " ")</f>
        <v>#REF!</v>
      </c>
    </row>
    <row r="11" spans="1:61" hidden="1">
      <c r="A11" s="1" t="e">
        <f>#REF!</f>
        <v>#REF!</v>
      </c>
      <c r="B11" s="2">
        <v>100</v>
      </c>
      <c r="C11" s="1" t="s">
        <v>112</v>
      </c>
      <c r="D11" s="1" t="s">
        <v>113</v>
      </c>
      <c r="E11" s="6" t="s">
        <v>4</v>
      </c>
      <c r="F11" s="8">
        <v>10.44</v>
      </c>
      <c r="G11" s="10">
        <v>44723</v>
      </c>
      <c r="H11" s="1" t="s">
        <v>238</v>
      </c>
      <c r="I11" s="1" t="s">
        <v>239</v>
      </c>
      <c r="J11" s="5" t="e">
        <f>IF(AND(B11=100, OR(AND(#REF!=#REF!, F11&lt;=#REF!), AND(#REF!=#REF!, F11&lt;=#REF!), AND(#REF!=#REF!, F11&lt;=#REF!), AND(#REF!=#REF!, F11&lt;=#REF!), AND(#REF!=#REF!, F11&lt;=#REF!))), "CR", " ")</f>
        <v>#REF!</v>
      </c>
      <c r="K11" s="5" t="e">
        <f>IF(AND(B11=200, OR(AND(#REF!=#REF!, F11&lt;=#REF!), AND(#REF!=#REF!, F11&lt;=#REF!), AND(#REF!=#REF!, F11&lt;=#REF!), AND(#REF!=#REF!, F11&lt;=#REF!), AND(#REF!=#REF!, F11&lt;=#REF!))), "CR", " ")</f>
        <v>#REF!</v>
      </c>
      <c r="L11" s="5" t="e">
        <f>IF(AND(B11=300, OR(AND(#REF!=#REF!, F11&lt;=#REF!), AND(#REF!=#REF!, F11&lt;=#REF!))), "CR", " ")</f>
        <v>#REF!</v>
      </c>
      <c r="M11" s="5" t="e">
        <f>IF(AND(B11=400, OR(AND(#REF!=#REF!, F11&lt;=#REF!), AND(#REF!=#REF!, F11&lt;=#REF!), AND(#REF!=#REF!, F11&lt;=#REF!), AND(#REF!=#REF!, F11&lt;=#REF!))), "CR", " ")</f>
        <v>#REF!</v>
      </c>
      <c r="N11" s="5" t="e">
        <f>IF(AND(B11=800, OR(AND(#REF!=#REF!, F11&lt;=#REF!), AND(#REF!=#REF!, F11&lt;=#REF!), AND(#REF!=#REF!, F11&lt;=#REF!), AND(#REF!=#REF!, F11&lt;=#REF!), AND(#REF!=#REF!, F11&lt;=#REF!))), "CR", " ")</f>
        <v>#REF!</v>
      </c>
      <c r="O11" s="5" t="e">
        <f>IF(AND(B11=1000, OR(AND(#REF!=#REF!, F11&lt;=#REF!), AND(#REF!=#REF!, F11&lt;=#REF!))), "CR", " ")</f>
        <v>#REF!</v>
      </c>
      <c r="P11" s="5" t="e">
        <f>IF(AND(B11=1500, OR(AND(#REF!=#REF!, F11&lt;=#REF!), AND(#REF!=#REF!, F11&lt;=#REF!), AND(#REF!=#REF!, F11&lt;=#REF!), AND(#REF!=#REF!, F11&lt;=#REF!), AND(#REF!=#REF!, F11&lt;=#REF!))), "CR", " ")</f>
        <v>#REF!</v>
      </c>
      <c r="Q11" s="5" t="e">
        <f>IF(AND(B11="1600 (Mile)",OR(AND(#REF!=#REF!,F11&lt;=#REF!),AND(#REF!=#REF!,F11&lt;=#REF!),AND(#REF!=#REF!,F11&lt;=#REF!),AND(#REF!=#REF!,F11&lt;=#REF!))),"CR"," ")</f>
        <v>#REF!</v>
      </c>
      <c r="R11" s="5" t="e">
        <f>IF(AND(B11=3000, OR(AND(#REF!=#REF!, F11&lt;=#REF!), AND(#REF!=#REF!, F11&lt;=#REF!), AND(#REF!=#REF!, F11&lt;=#REF!), AND(#REF!=#REF!, F11&lt;=#REF!))), "CR", " ")</f>
        <v>#REF!</v>
      </c>
      <c r="S11" s="5" t="e">
        <f>IF(AND(B11=5000, OR(AND(#REF!=#REF!, F11&lt;=#REF!), AND(#REF!=#REF!, F11&lt;=#REF!))), "CR", " ")</f>
        <v>#REF!</v>
      </c>
      <c r="T11" s="4" t="e">
        <f>IF(AND(B11=10000, OR(AND(#REF!=#REF!, F11&lt;=#REF!), AND(#REF!=#REF!, F11&lt;=#REF!))), "CR", " ")</f>
        <v>#REF!</v>
      </c>
      <c r="U11" s="4" t="e">
        <f>IF(AND(B11="high jump", OR(AND(#REF!=#REF!, F11&gt;=#REF!), AND(#REF!=#REF!, F11&gt;=#REF!), AND(#REF!=#REF!, F11&gt;=#REF!), AND(#REF!=#REF!, F11&gt;=#REF!), AND(#REF!=#REF!, F11&gt;=#REF!))), "CR", " ")</f>
        <v>#REF!</v>
      </c>
      <c r="V11" s="4" t="e">
        <f>IF(AND(B11="long jump", OR(AND(#REF!=#REF!, F11&gt;=#REF!), AND(#REF!=#REF!, F11&gt;=#REF!), AND(#REF!=#REF!, F11&gt;=#REF!), AND(#REF!=#REF!, F11&gt;=#REF!), AND(#REF!=#REF!, F11&gt;=#REF!))), "CR", " ")</f>
        <v>#REF!</v>
      </c>
      <c r="W11" s="4" t="e">
        <f>IF(AND(B11="triple jump", OR(AND(#REF!=#REF!, F11&gt;=#REF!), AND(#REF!=#REF!, F11&gt;=#REF!), AND(#REF!=#REF!, F11&gt;=#REF!), AND(#REF!=#REF!, F11&gt;=#REF!), AND(#REF!=#REF!, F11&gt;=#REF!))), "CR", " ")</f>
        <v>#REF!</v>
      </c>
      <c r="X11" s="4" t="e">
        <f>IF(AND(B11="pole vault", OR(AND(#REF!=#REF!, F11&gt;=#REF!), AND(#REF!=#REF!, F11&gt;=#REF!), AND(#REF!=#REF!, F11&gt;=#REF!), AND(#REF!=#REF!, F11&gt;=#REF!), AND(#REF!=#REF!, F11&gt;=#REF!))), "CR", " ")</f>
        <v>#REF!</v>
      </c>
      <c r="Y11" s="4" t="e">
        <f>IF(AND(B11="discus 1",#REF! =#REF!, F11&gt;=#REF!), "CR", " ")</f>
        <v>#REF!</v>
      </c>
      <c r="Z11" s="4" t="e">
        <f>IF(AND(B11="discus 1.25",#REF! =#REF!, F11&gt;=#REF!), "CR", " ")</f>
        <v>#REF!</v>
      </c>
      <c r="AA11" s="4" t="e">
        <f>IF(AND(B11="discus 1.5",#REF! =#REF!, F11&gt;=#REF!), "CR", " ")</f>
        <v>#REF!</v>
      </c>
      <c r="AB11" s="4" t="e">
        <f>IF(AND(B11="discus 1.75",#REF! =#REF!, F11&gt;=#REF!), "CR", " ")</f>
        <v>#REF!</v>
      </c>
      <c r="AC11" s="4" t="e">
        <f>IF(AND(B11="discus 2",#REF! =#REF!, F11&gt;=#REF!), "CR", " ")</f>
        <v>#REF!</v>
      </c>
      <c r="AD11" s="4" t="e">
        <f>IF(AND(B11="hammer 4",#REF! =#REF!, F11&gt;=#REF!), "CR", " ")</f>
        <v>#REF!</v>
      </c>
      <c r="AE11" s="4" t="e">
        <f>IF(AND(B11="hammer 5",#REF! =#REF!, F11&gt;=#REF!), "CR", " ")</f>
        <v>#REF!</v>
      </c>
      <c r="AF11" s="4" t="e">
        <f>IF(AND(B11="hammer 6",#REF! =#REF!, F11&gt;=#REF!), "CR", " ")</f>
        <v>#REF!</v>
      </c>
      <c r="AG11" s="4" t="e">
        <f>IF(AND(B11="hammer 7.26",#REF! =#REF!, F11&gt;=#REF!), "CR", " ")</f>
        <v>#REF!</v>
      </c>
      <c r="AH11" s="4" t="e">
        <f>IF(AND(B11="javelin 400",#REF! =#REF!, F11&gt;=#REF!), "CR", " ")</f>
        <v>#REF!</v>
      </c>
      <c r="AI11" s="4" t="e">
        <f>IF(AND(B11="javelin 600",#REF! =#REF!, F11&gt;=#REF!), "CR", " ")</f>
        <v>#REF!</v>
      </c>
      <c r="AJ11" s="4" t="e">
        <f>IF(AND(B11="javelin 700",#REF! =#REF!, F11&gt;=#REF!), "CR", " ")</f>
        <v>#REF!</v>
      </c>
      <c r="AK11" s="4" t="e">
        <f>IF(AND(B11="javelin 800", OR(AND(#REF!=#REF!, F11&gt;=#REF!), AND(#REF!=#REF!, F11&gt;=#REF!))), "CR", " ")</f>
        <v>#REF!</v>
      </c>
      <c r="AL11" s="4" t="e">
        <f>IF(AND(B11="shot 3",#REF! =#REF!, F11&gt;=#REF!), "CR", " ")</f>
        <v>#REF!</v>
      </c>
      <c r="AM11" s="4" t="e">
        <f>IF(AND(B11="shot 4",#REF! =#REF!, F11&gt;=#REF!), "CR", " ")</f>
        <v>#REF!</v>
      </c>
      <c r="AN11" s="4" t="e">
        <f>IF(AND(B11="shot 5",#REF! =#REF!, F11&gt;=#REF!), "CR", " ")</f>
        <v>#REF!</v>
      </c>
      <c r="AO11" s="4" t="e">
        <f>IF(AND(B11="shot 6",#REF! =#REF!, F11&gt;=#REF!), "CR", " ")</f>
        <v>#REF!</v>
      </c>
      <c r="AP11" s="4" t="e">
        <f>IF(AND(B11="shot 7.26",#REF! =#REF!, F11&gt;=#REF!), "CR", " ")</f>
        <v>#REF!</v>
      </c>
      <c r="AQ11" s="4" t="e">
        <f>IF(AND(B11="60H",OR(AND(#REF!=#REF!,F11&lt;=#REF!),AND(#REF!=#REF!,F11&lt;=#REF!),AND(#REF!=#REF!,F11&lt;=#REF!),AND(#REF!=#REF!,F11&lt;=#REF!),AND(#REF!=#REF!,F11&lt;=#REF!))),"CR"," ")</f>
        <v>#REF!</v>
      </c>
      <c r="AR11" s="4" t="e">
        <f>IF(AND(B11="75H", AND(#REF!=#REF!, F11&lt;=#REF!)), "CR", " ")</f>
        <v>#REF!</v>
      </c>
      <c r="AS11" s="4" t="e">
        <f>IF(AND(B11="80H", AND(#REF!=#REF!, F11&lt;=#REF!)), "CR", " ")</f>
        <v>#REF!</v>
      </c>
      <c r="AT11" s="4" t="e">
        <f>IF(AND(B11="100H", AND(#REF!=#REF!, F11&lt;=#REF!)), "CR", " ")</f>
        <v>#REF!</v>
      </c>
      <c r="AU11" s="4" t="e">
        <f>IF(AND(B11="110H", OR(AND(#REF!=#REF!, F11&lt;=#REF!), AND(#REF!=#REF!, F11&lt;=#REF!))), "CR", " ")</f>
        <v>#REF!</v>
      </c>
      <c r="AV11" s="4" t="e">
        <f>IF(AND(B11="400H", OR(AND(#REF!=#REF!, F11&lt;=#REF!), AND(#REF!=#REF!, F11&lt;=#REF!), AND(#REF!=#REF!, F11&lt;=#REF!), AND(#REF!=#REF!, F11&lt;=#REF!))), "CR", " ")</f>
        <v>#REF!</v>
      </c>
      <c r="AW11" s="4" t="e">
        <f>IF(AND(B11="1500SC", AND(#REF!=#REF!, F11&lt;=#REF!)), "CR", " ")</f>
        <v>#REF!</v>
      </c>
      <c r="AX11" s="4" t="e">
        <f>IF(AND(B11="2000SC", OR(AND(#REF!=#REF!, F11&lt;=#REF!), AND(#REF!=#REF!, F11&lt;=#REF!))), "CR", " ")</f>
        <v>#REF!</v>
      </c>
      <c r="AY11" s="4" t="e">
        <f>IF(AND(B11="3000SC", OR(AND(#REF!=#REF!, F11&lt;=#REF!), AND(#REF!=#REF!, F11&lt;=#REF!))), "CR", " ")</f>
        <v>#REF!</v>
      </c>
      <c r="AZ11" s="5" t="e">
        <f>IF(AND(B11="4x100", OR(AND(#REF!=#REF!, F11&lt;=#REF!), AND(#REF!=#REF!, F11&lt;=#REF!), AND(#REF!=#REF!, F11&lt;=#REF!), AND(#REF!=#REF!, F11&lt;=#REF!), AND(#REF!=#REF!, F11&lt;=#REF!))), "CR", " ")</f>
        <v>#REF!</v>
      </c>
      <c r="BA11" s="5" t="e">
        <f>IF(AND(B11="4x200", OR(AND(#REF!=#REF!, F11&lt;=#REF!), AND(#REF!=#REF!, F11&lt;=#REF!), AND(#REF!=#REF!, F11&lt;=#REF!), AND(#REF!=#REF!, F11&lt;=#REF!), AND(#REF!=#REF!, F11&lt;=#REF!))), "CR", " ")</f>
        <v>#REF!</v>
      </c>
      <c r="BB11" s="5" t="e">
        <f>IF(AND(B11="4x300", AND(#REF!=#REF!, F11&lt;=#REF!)), "CR", " ")</f>
        <v>#REF!</v>
      </c>
      <c r="BC11" s="5" t="e">
        <f>IF(AND(B11="4x400", OR(AND(#REF!=#REF!, F11&lt;=#REF!), AND(#REF!=#REF!, F11&lt;=#REF!), AND(#REF!=#REF!, F11&lt;=#REF!), AND(#REF!=#REF!, F11&lt;=#REF!))), "CR", " ")</f>
        <v>#REF!</v>
      </c>
      <c r="BD11" s="5" t="e">
        <f>IF(AND(B11="3x800", OR(AND(#REF!=#REF!, F11&lt;=#REF!), AND(#REF!=#REF!, F11&lt;=#REF!), AND(#REF!=#REF!, F11&lt;=#REF!))), "CR", " ")</f>
        <v>#REF!</v>
      </c>
      <c r="BE11" s="5" t="e">
        <f>IF(AND(B11="pentathlon", OR(AND(#REF!=#REF!, F11&gt;=#REF!), AND(#REF!=#REF!, F11&gt;=#REF!),AND(#REF!=#REF!, F11&gt;=#REF!),AND(#REF!=#REF!, F11&gt;=#REF!))), "CR", " ")</f>
        <v>#REF!</v>
      </c>
      <c r="BF11" s="5" t="e">
        <f>IF(AND(B11="heptathlon", OR(AND(#REF!=#REF!, F11&gt;=#REF!), AND(#REF!=#REF!, F11&gt;=#REF!))), "CR", " ")</f>
        <v>#REF!</v>
      </c>
      <c r="BG11" s="5" t="e">
        <f>IF(AND(B11="decathlon", OR(AND(#REF!=#REF!, F11&gt;=#REF!), AND(#REF!=#REF!, F11&gt;=#REF!),AND(#REF!=#REF!, F11&gt;=#REF!))), "CR", " ")</f>
        <v>#REF!</v>
      </c>
    </row>
    <row r="12" spans="1:61" hidden="1">
      <c r="A12" s="1" t="e">
        <f>#REF!</f>
        <v>#REF!</v>
      </c>
      <c r="B12" s="2">
        <v>100</v>
      </c>
      <c r="C12" s="1" t="s">
        <v>26</v>
      </c>
      <c r="D12" s="1" t="s">
        <v>196</v>
      </c>
      <c r="E12" s="6" t="s">
        <v>4</v>
      </c>
      <c r="F12" s="8">
        <v>10.9</v>
      </c>
      <c r="G12" s="9">
        <v>44786</v>
      </c>
      <c r="H12" s="1" t="s">
        <v>261</v>
      </c>
      <c r="I12" s="1" t="s">
        <v>332</v>
      </c>
      <c r="J12" s="5" t="e">
        <f>IF(AND(B12=100, OR(AND(#REF!=#REF!, F12&lt;=#REF!), AND(#REF!=#REF!, F12&lt;=#REF!), AND(#REF!=#REF!, F12&lt;=#REF!), AND(#REF!=#REF!, F12&lt;=#REF!), AND(#REF!=#REF!, F12&lt;=#REF!))), "CR", " ")</f>
        <v>#REF!</v>
      </c>
      <c r="K12" s="5" t="e">
        <f>IF(AND(B12=200, OR(AND(#REF!=#REF!, F12&lt;=#REF!), AND(#REF!=#REF!, F12&lt;=#REF!), AND(#REF!=#REF!, F12&lt;=#REF!), AND(#REF!=#REF!, F12&lt;=#REF!), AND(#REF!=#REF!, F12&lt;=#REF!))), "CR", " ")</f>
        <v>#REF!</v>
      </c>
      <c r="L12" s="5" t="e">
        <f>IF(AND(B12=300, OR(AND(#REF!=#REF!, F12&lt;=#REF!), AND(#REF!=#REF!, F12&lt;=#REF!))), "CR", " ")</f>
        <v>#REF!</v>
      </c>
      <c r="M12" s="5" t="e">
        <f>IF(AND(B12=400, OR(AND(#REF!=#REF!, F12&lt;=#REF!), AND(#REF!=#REF!, F12&lt;=#REF!), AND(#REF!=#REF!, F12&lt;=#REF!), AND(#REF!=#REF!, F12&lt;=#REF!))), "CR", " ")</f>
        <v>#REF!</v>
      </c>
      <c r="N12" s="5" t="e">
        <f>IF(AND(B12=800, OR(AND(#REF!=#REF!, F12&lt;=#REF!), AND(#REF!=#REF!, F12&lt;=#REF!), AND(#REF!=#REF!, F12&lt;=#REF!), AND(#REF!=#REF!, F12&lt;=#REF!), AND(#REF!=#REF!, F12&lt;=#REF!))), "CR", " ")</f>
        <v>#REF!</v>
      </c>
      <c r="O12" s="5" t="e">
        <f>IF(AND(B12=1000, OR(AND(#REF!=#REF!, F12&lt;=#REF!), AND(#REF!=#REF!, F12&lt;=#REF!))), "CR", " ")</f>
        <v>#REF!</v>
      </c>
      <c r="P12" s="5" t="e">
        <f>IF(AND(B12=1500, OR(AND(#REF!=#REF!, F12&lt;=#REF!), AND(#REF!=#REF!, F12&lt;=#REF!), AND(#REF!=#REF!, F12&lt;=#REF!), AND(#REF!=#REF!, F12&lt;=#REF!), AND(#REF!=#REF!, F12&lt;=#REF!))), "CR", " ")</f>
        <v>#REF!</v>
      </c>
      <c r="Q12" s="5" t="e">
        <f>IF(AND(B12="1600 (Mile)",OR(AND(#REF!=#REF!,F12&lt;=#REF!),AND(#REF!=#REF!,F12&lt;=#REF!),AND(#REF!=#REF!,F12&lt;=#REF!),AND(#REF!=#REF!,F12&lt;=#REF!))),"CR"," ")</f>
        <v>#REF!</v>
      </c>
      <c r="R12" s="5" t="e">
        <f>IF(AND(B12=3000, OR(AND(#REF!=#REF!, F12&lt;=#REF!), AND(#REF!=#REF!, F12&lt;=#REF!), AND(#REF!=#REF!, F12&lt;=#REF!), AND(#REF!=#REF!, F12&lt;=#REF!))), "CR", " ")</f>
        <v>#REF!</v>
      </c>
      <c r="S12" s="5" t="e">
        <f>IF(AND(B12=5000, OR(AND(#REF!=#REF!, F12&lt;=#REF!), AND(#REF!=#REF!, F12&lt;=#REF!))), "CR", " ")</f>
        <v>#REF!</v>
      </c>
      <c r="T12" s="4" t="e">
        <f>IF(AND(B12=10000, OR(AND(#REF!=#REF!, F12&lt;=#REF!), AND(#REF!=#REF!, F12&lt;=#REF!))), "CR", " ")</f>
        <v>#REF!</v>
      </c>
      <c r="U12" s="4" t="e">
        <f>IF(AND(B12="high jump", OR(AND(#REF!=#REF!, F12&gt;=#REF!), AND(#REF!=#REF!, F12&gt;=#REF!), AND(#REF!=#REF!, F12&gt;=#REF!), AND(#REF!=#REF!, F12&gt;=#REF!), AND(#REF!=#REF!, F12&gt;=#REF!))), "CR", " ")</f>
        <v>#REF!</v>
      </c>
      <c r="V12" s="4" t="e">
        <f>IF(AND(B12="long jump", OR(AND(#REF!=#REF!, F12&gt;=#REF!), AND(#REF!=#REF!, F12&gt;=#REF!), AND(#REF!=#REF!, F12&gt;=#REF!), AND(#REF!=#REF!, F12&gt;=#REF!), AND(#REF!=#REF!, F12&gt;=#REF!))), "CR", " ")</f>
        <v>#REF!</v>
      </c>
      <c r="W12" s="4" t="e">
        <f>IF(AND(B12="triple jump", OR(AND(#REF!=#REF!, F12&gt;=#REF!), AND(#REF!=#REF!, F12&gt;=#REF!), AND(#REF!=#REF!, F12&gt;=#REF!), AND(#REF!=#REF!, F12&gt;=#REF!), AND(#REF!=#REF!, F12&gt;=#REF!))), "CR", " ")</f>
        <v>#REF!</v>
      </c>
      <c r="X12" s="4" t="e">
        <f>IF(AND(B12="pole vault", OR(AND(#REF!=#REF!, F12&gt;=#REF!), AND(#REF!=#REF!, F12&gt;=#REF!), AND(#REF!=#REF!, F12&gt;=#REF!), AND(#REF!=#REF!, F12&gt;=#REF!), AND(#REF!=#REF!, F12&gt;=#REF!))), "CR", " ")</f>
        <v>#REF!</v>
      </c>
      <c r="Y12" s="4" t="e">
        <f>IF(AND(B12="discus 1",#REF! =#REF!, F12&gt;=#REF!), "CR", " ")</f>
        <v>#REF!</v>
      </c>
      <c r="Z12" s="4" t="e">
        <f>IF(AND(B12="discus 1.25",#REF! =#REF!, F12&gt;=#REF!), "CR", " ")</f>
        <v>#REF!</v>
      </c>
      <c r="AA12" s="4" t="e">
        <f>IF(AND(B12="discus 1.5",#REF! =#REF!, F12&gt;=#REF!), "CR", " ")</f>
        <v>#REF!</v>
      </c>
      <c r="AB12" s="4" t="e">
        <f>IF(AND(B12="discus 1.75",#REF! =#REF!, F12&gt;=#REF!), "CR", " ")</f>
        <v>#REF!</v>
      </c>
      <c r="AC12" s="4" t="e">
        <f>IF(AND(B12="discus 2",#REF! =#REF!, F12&gt;=#REF!), "CR", " ")</f>
        <v>#REF!</v>
      </c>
      <c r="AD12" s="4" t="e">
        <f>IF(AND(B12="hammer 4",#REF! =#REF!, F12&gt;=#REF!), "CR", " ")</f>
        <v>#REF!</v>
      </c>
      <c r="AE12" s="4" t="e">
        <f>IF(AND(B12="hammer 5",#REF! =#REF!, F12&gt;=#REF!), "CR", " ")</f>
        <v>#REF!</v>
      </c>
      <c r="AF12" s="4" t="e">
        <f>IF(AND(B12="hammer 6",#REF! =#REF!, F12&gt;=#REF!), "CR", " ")</f>
        <v>#REF!</v>
      </c>
      <c r="AG12" s="4" t="e">
        <f>IF(AND(B12="hammer 7.26",#REF! =#REF!, F12&gt;=#REF!), "CR", " ")</f>
        <v>#REF!</v>
      </c>
      <c r="AH12" s="4" t="e">
        <f>IF(AND(B12="javelin 400",#REF! =#REF!, F12&gt;=#REF!), "CR", " ")</f>
        <v>#REF!</v>
      </c>
      <c r="AI12" s="4" t="e">
        <f>IF(AND(B12="javelin 600",#REF! =#REF!, F12&gt;=#REF!), "CR", " ")</f>
        <v>#REF!</v>
      </c>
      <c r="AJ12" s="4" t="e">
        <f>IF(AND(B12="javelin 700",#REF! =#REF!, F12&gt;=#REF!), "CR", " ")</f>
        <v>#REF!</v>
      </c>
      <c r="AK12" s="4" t="e">
        <f>IF(AND(B12="javelin 800", OR(AND(#REF!=#REF!, F12&gt;=#REF!), AND(#REF!=#REF!, F12&gt;=#REF!))), "CR", " ")</f>
        <v>#REF!</v>
      </c>
      <c r="AL12" s="4" t="e">
        <f>IF(AND(B12="shot 3",#REF! =#REF!, F12&gt;=#REF!), "CR", " ")</f>
        <v>#REF!</v>
      </c>
      <c r="AM12" s="4" t="e">
        <f>IF(AND(B12="shot 4",#REF! =#REF!, F12&gt;=#REF!), "CR", " ")</f>
        <v>#REF!</v>
      </c>
      <c r="AN12" s="4" t="e">
        <f>IF(AND(B12="shot 5",#REF! =#REF!, F12&gt;=#REF!), "CR", " ")</f>
        <v>#REF!</v>
      </c>
      <c r="AO12" s="4" t="e">
        <f>IF(AND(B12="shot 6",#REF! =#REF!, F12&gt;=#REF!), "CR", " ")</f>
        <v>#REF!</v>
      </c>
      <c r="AP12" s="4" t="e">
        <f>IF(AND(B12="shot 7.26",#REF! =#REF!, F12&gt;=#REF!), "CR", " ")</f>
        <v>#REF!</v>
      </c>
      <c r="AQ12" s="4" t="e">
        <f>IF(AND(B12="60H",OR(AND(#REF!=#REF!,F12&lt;=#REF!),AND(#REF!=#REF!,F12&lt;=#REF!),AND(#REF!=#REF!,F12&lt;=#REF!),AND(#REF!=#REF!,F12&lt;=#REF!),AND(#REF!=#REF!,F12&lt;=#REF!))),"CR"," ")</f>
        <v>#REF!</v>
      </c>
      <c r="AR12" s="4" t="e">
        <f>IF(AND(B12="75H", AND(#REF!=#REF!, F12&lt;=#REF!)), "CR", " ")</f>
        <v>#REF!</v>
      </c>
      <c r="AS12" s="4" t="e">
        <f>IF(AND(B12="80H", AND(#REF!=#REF!, F12&lt;=#REF!)), "CR", " ")</f>
        <v>#REF!</v>
      </c>
      <c r="AT12" s="4" t="e">
        <f>IF(AND(B12="100H", AND(#REF!=#REF!, F12&lt;=#REF!)), "CR", " ")</f>
        <v>#REF!</v>
      </c>
      <c r="AU12" s="4" t="e">
        <f>IF(AND(B12="110H", OR(AND(#REF!=#REF!, F12&lt;=#REF!), AND(#REF!=#REF!, F12&lt;=#REF!))), "CR", " ")</f>
        <v>#REF!</v>
      </c>
      <c r="AV12" s="4" t="e">
        <f>IF(AND(B12="400H", OR(AND(#REF!=#REF!, F12&lt;=#REF!), AND(#REF!=#REF!, F12&lt;=#REF!), AND(#REF!=#REF!, F12&lt;=#REF!), AND(#REF!=#REF!, F12&lt;=#REF!))), "CR", " ")</f>
        <v>#REF!</v>
      </c>
      <c r="AW12" s="4" t="e">
        <f>IF(AND(B12="1500SC", AND(#REF!=#REF!, F12&lt;=#REF!)), "CR", " ")</f>
        <v>#REF!</v>
      </c>
      <c r="AX12" s="4" t="e">
        <f>IF(AND(B12="2000SC", OR(AND(#REF!=#REF!, F12&lt;=#REF!), AND(#REF!=#REF!, F12&lt;=#REF!))), "CR", " ")</f>
        <v>#REF!</v>
      </c>
      <c r="AY12" s="4" t="e">
        <f>IF(AND(B12="3000SC", OR(AND(#REF!=#REF!, F12&lt;=#REF!), AND(#REF!=#REF!, F12&lt;=#REF!))), "CR", " ")</f>
        <v>#REF!</v>
      </c>
      <c r="AZ12" s="5" t="e">
        <f>IF(AND(B12="4x100", OR(AND(#REF!=#REF!, F12&lt;=#REF!), AND(#REF!=#REF!, F12&lt;=#REF!), AND(#REF!=#REF!, F12&lt;=#REF!), AND(#REF!=#REF!, F12&lt;=#REF!), AND(#REF!=#REF!, F12&lt;=#REF!))), "CR", " ")</f>
        <v>#REF!</v>
      </c>
      <c r="BA12" s="5" t="e">
        <f>IF(AND(B12="4x200", OR(AND(#REF!=#REF!, F12&lt;=#REF!), AND(#REF!=#REF!, F12&lt;=#REF!), AND(#REF!=#REF!, F12&lt;=#REF!), AND(#REF!=#REF!, F12&lt;=#REF!), AND(#REF!=#REF!, F12&lt;=#REF!))), "CR", " ")</f>
        <v>#REF!</v>
      </c>
      <c r="BB12" s="5" t="e">
        <f>IF(AND(B12="4x300", AND(#REF!=#REF!, F12&lt;=#REF!)), "CR", " ")</f>
        <v>#REF!</v>
      </c>
      <c r="BC12" s="5" t="e">
        <f>IF(AND(B12="4x400", OR(AND(#REF!=#REF!, F12&lt;=#REF!), AND(#REF!=#REF!, F12&lt;=#REF!), AND(#REF!=#REF!, F12&lt;=#REF!), AND(#REF!=#REF!, F12&lt;=#REF!))), "CR", " ")</f>
        <v>#REF!</v>
      </c>
      <c r="BD12" s="5" t="e">
        <f>IF(AND(B12="3x800", OR(AND(#REF!=#REF!, F12&lt;=#REF!), AND(#REF!=#REF!, F12&lt;=#REF!), AND(#REF!=#REF!, F12&lt;=#REF!))), "CR", " ")</f>
        <v>#REF!</v>
      </c>
      <c r="BE12" s="5" t="e">
        <f>IF(AND(B12="pentathlon", OR(AND(#REF!=#REF!, F12&gt;=#REF!), AND(#REF!=#REF!, F12&gt;=#REF!),AND(#REF!=#REF!, F12&gt;=#REF!),AND(#REF!=#REF!, F12&gt;=#REF!))), "CR", " ")</f>
        <v>#REF!</v>
      </c>
      <c r="BF12" s="5" t="e">
        <f>IF(AND(B12="heptathlon", OR(AND(#REF!=#REF!, F12&gt;=#REF!), AND(#REF!=#REF!, F12&gt;=#REF!))), "CR", " ")</f>
        <v>#REF!</v>
      </c>
      <c r="BG12" s="5" t="e">
        <f>IF(AND(B12="decathlon", OR(AND(#REF!=#REF!, F12&gt;=#REF!), AND(#REF!=#REF!, F12&gt;=#REF!),AND(#REF!=#REF!, F12&gt;=#REF!))), "CR", " ")</f>
        <v>#REF!</v>
      </c>
    </row>
    <row r="13" spans="1:61" hidden="1">
      <c r="A13" s="1" t="e">
        <f>#REF!</f>
        <v>#REF!</v>
      </c>
      <c r="B13" s="2">
        <v>100</v>
      </c>
      <c r="C13" s="1" t="s">
        <v>32</v>
      </c>
      <c r="D13" s="1" t="s">
        <v>13</v>
      </c>
      <c r="E13" s="6" t="s">
        <v>4</v>
      </c>
      <c r="F13" s="8">
        <v>10.97</v>
      </c>
      <c r="G13" s="10">
        <v>44639</v>
      </c>
      <c r="H13" s="1" t="s">
        <v>162</v>
      </c>
      <c r="J13" s="5" t="e">
        <f>IF(AND(B13=100, OR(AND(#REF!=#REF!, F13&lt;=#REF!), AND(#REF!=#REF!, F13&lt;=#REF!), AND(#REF!=#REF!, F13&lt;=#REF!), AND(#REF!=#REF!, F13&lt;=#REF!), AND(#REF!=#REF!, F13&lt;=#REF!))), "CR", " ")</f>
        <v>#REF!</v>
      </c>
      <c r="K13" s="5" t="e">
        <f>IF(AND(B13=200, OR(AND(#REF!=#REF!, F13&lt;=#REF!), AND(#REF!=#REF!, F13&lt;=#REF!), AND(#REF!=#REF!, F13&lt;=#REF!), AND(#REF!=#REF!, F13&lt;=#REF!), AND(#REF!=#REF!, F13&lt;=#REF!))), "CR", " ")</f>
        <v>#REF!</v>
      </c>
      <c r="L13" s="5" t="e">
        <f>IF(AND(B13=300, OR(AND(#REF!=#REF!, F13&lt;=#REF!), AND(#REF!=#REF!, F13&lt;=#REF!))), "CR", " ")</f>
        <v>#REF!</v>
      </c>
      <c r="M13" s="5" t="e">
        <f>IF(AND(B13=400, OR(AND(#REF!=#REF!, F13&lt;=#REF!), AND(#REF!=#REF!, F13&lt;=#REF!), AND(#REF!=#REF!, F13&lt;=#REF!), AND(#REF!=#REF!, F13&lt;=#REF!))), "CR", " ")</f>
        <v>#REF!</v>
      </c>
      <c r="N13" s="5" t="e">
        <f>IF(AND(B13=800, OR(AND(#REF!=#REF!, F13&lt;=#REF!), AND(#REF!=#REF!, F13&lt;=#REF!), AND(#REF!=#REF!, F13&lt;=#REF!), AND(#REF!=#REF!, F13&lt;=#REF!), AND(#REF!=#REF!, F13&lt;=#REF!))), "CR", " ")</f>
        <v>#REF!</v>
      </c>
      <c r="O13" s="5" t="e">
        <f>IF(AND(B13=1000, OR(AND(#REF!=#REF!, F13&lt;=#REF!), AND(#REF!=#REF!, F13&lt;=#REF!))), "CR", " ")</f>
        <v>#REF!</v>
      </c>
      <c r="P13" s="5" t="e">
        <f>IF(AND(B13=1500, OR(AND(#REF!=#REF!, F13&lt;=#REF!), AND(#REF!=#REF!, F13&lt;=#REF!), AND(#REF!=#REF!, F13&lt;=#REF!), AND(#REF!=#REF!, F13&lt;=#REF!), AND(#REF!=#REF!, F13&lt;=#REF!))), "CR", " ")</f>
        <v>#REF!</v>
      </c>
      <c r="Q13" s="5" t="e">
        <f>IF(AND(B13="1600 (Mile)",OR(AND(#REF!=#REF!,F13&lt;=#REF!),AND(#REF!=#REF!,F13&lt;=#REF!),AND(#REF!=#REF!,F13&lt;=#REF!),AND(#REF!=#REF!,F13&lt;=#REF!))),"CR"," ")</f>
        <v>#REF!</v>
      </c>
      <c r="R13" s="5" t="e">
        <f>IF(AND(B13=3000, OR(AND(#REF!=#REF!, F13&lt;=#REF!), AND(#REF!=#REF!, F13&lt;=#REF!), AND(#REF!=#REF!, F13&lt;=#REF!), AND(#REF!=#REF!, F13&lt;=#REF!))), "CR", " ")</f>
        <v>#REF!</v>
      </c>
      <c r="S13" s="5" t="e">
        <f>IF(AND(B13=5000, OR(AND(#REF!=#REF!, F13&lt;=#REF!), AND(#REF!=#REF!, F13&lt;=#REF!))), "CR", " ")</f>
        <v>#REF!</v>
      </c>
      <c r="T13" s="4" t="e">
        <f>IF(AND(B13=10000, OR(AND(#REF!=#REF!, F13&lt;=#REF!), AND(#REF!=#REF!, F13&lt;=#REF!))), "CR", " ")</f>
        <v>#REF!</v>
      </c>
      <c r="U13" s="4" t="e">
        <f>IF(AND(B13="high jump", OR(AND(#REF!=#REF!, F13&gt;=#REF!), AND(#REF!=#REF!, F13&gt;=#REF!), AND(#REF!=#REF!, F13&gt;=#REF!), AND(#REF!=#REF!, F13&gt;=#REF!), AND(#REF!=#REF!, F13&gt;=#REF!))), "CR", " ")</f>
        <v>#REF!</v>
      </c>
      <c r="V13" s="4" t="e">
        <f>IF(AND(B13="long jump", OR(AND(#REF!=#REF!, F13&gt;=#REF!), AND(#REF!=#REF!, F13&gt;=#REF!), AND(#REF!=#REF!, F13&gt;=#REF!), AND(#REF!=#REF!, F13&gt;=#REF!), AND(#REF!=#REF!, F13&gt;=#REF!))), "CR", " ")</f>
        <v>#REF!</v>
      </c>
      <c r="W13" s="4" t="e">
        <f>IF(AND(B13="triple jump", OR(AND(#REF!=#REF!, F13&gt;=#REF!), AND(#REF!=#REF!, F13&gt;=#REF!), AND(#REF!=#REF!, F13&gt;=#REF!), AND(#REF!=#REF!, F13&gt;=#REF!), AND(#REF!=#REF!, F13&gt;=#REF!))), "CR", " ")</f>
        <v>#REF!</v>
      </c>
      <c r="X13" s="4" t="e">
        <f>IF(AND(B13="pole vault", OR(AND(#REF!=#REF!, F13&gt;=#REF!), AND(#REF!=#REF!, F13&gt;=#REF!), AND(#REF!=#REF!, F13&gt;=#REF!), AND(#REF!=#REF!, F13&gt;=#REF!), AND(#REF!=#REF!, F13&gt;=#REF!))), "CR", " ")</f>
        <v>#REF!</v>
      </c>
      <c r="Y13" s="4" t="e">
        <f>IF(AND(B13="discus 1",#REF! =#REF!, F13&gt;=#REF!), "CR", " ")</f>
        <v>#REF!</v>
      </c>
      <c r="Z13" s="4" t="e">
        <f>IF(AND(B13="discus 1.25",#REF! =#REF!, F13&gt;=#REF!), "CR", " ")</f>
        <v>#REF!</v>
      </c>
      <c r="AA13" s="4" t="e">
        <f>IF(AND(B13="discus 1.5",#REF! =#REF!, F13&gt;=#REF!), "CR", " ")</f>
        <v>#REF!</v>
      </c>
      <c r="AB13" s="4" t="e">
        <f>IF(AND(B13="discus 1.75",#REF! =#REF!, F13&gt;=#REF!), "CR", " ")</f>
        <v>#REF!</v>
      </c>
      <c r="AC13" s="4" t="e">
        <f>IF(AND(B13="discus 2",#REF! =#REF!, F13&gt;=#REF!), "CR", " ")</f>
        <v>#REF!</v>
      </c>
      <c r="AD13" s="4" t="e">
        <f>IF(AND(B13="hammer 4",#REF! =#REF!, F13&gt;=#REF!), "CR", " ")</f>
        <v>#REF!</v>
      </c>
      <c r="AE13" s="4" t="e">
        <f>IF(AND(B13="hammer 5",#REF! =#REF!, F13&gt;=#REF!), "CR", " ")</f>
        <v>#REF!</v>
      </c>
      <c r="AF13" s="4" t="e">
        <f>IF(AND(B13="hammer 6",#REF! =#REF!, F13&gt;=#REF!), "CR", " ")</f>
        <v>#REF!</v>
      </c>
      <c r="AG13" s="4" t="e">
        <f>IF(AND(B13="hammer 7.26",#REF! =#REF!, F13&gt;=#REF!), "CR", " ")</f>
        <v>#REF!</v>
      </c>
      <c r="AH13" s="4" t="e">
        <f>IF(AND(B13="javelin 400",#REF! =#REF!, F13&gt;=#REF!), "CR", " ")</f>
        <v>#REF!</v>
      </c>
      <c r="AI13" s="4" t="e">
        <f>IF(AND(B13="javelin 600",#REF! =#REF!, F13&gt;=#REF!), "CR", " ")</f>
        <v>#REF!</v>
      </c>
      <c r="AJ13" s="4" t="e">
        <f>IF(AND(B13="javelin 700",#REF! =#REF!, F13&gt;=#REF!), "CR", " ")</f>
        <v>#REF!</v>
      </c>
      <c r="AK13" s="4" t="e">
        <f>IF(AND(B13="javelin 800", OR(AND(#REF!=#REF!, F13&gt;=#REF!), AND(#REF!=#REF!, F13&gt;=#REF!))), "CR", " ")</f>
        <v>#REF!</v>
      </c>
      <c r="AL13" s="4" t="e">
        <f>IF(AND(B13="shot 3",#REF! =#REF!, F13&gt;=#REF!), "CR", " ")</f>
        <v>#REF!</v>
      </c>
      <c r="AM13" s="4" t="e">
        <f>IF(AND(B13="shot 4",#REF! =#REF!, F13&gt;=#REF!), "CR", " ")</f>
        <v>#REF!</v>
      </c>
      <c r="AN13" s="4" t="e">
        <f>IF(AND(B13="shot 5",#REF! =#REF!, F13&gt;=#REF!), "CR", " ")</f>
        <v>#REF!</v>
      </c>
      <c r="AO13" s="4" t="e">
        <f>IF(AND(B13="shot 6",#REF! =#REF!, F13&gt;=#REF!), "CR", " ")</f>
        <v>#REF!</v>
      </c>
      <c r="AP13" s="4" t="e">
        <f>IF(AND(B13="shot 7.26",#REF! =#REF!, F13&gt;=#REF!), "CR", " ")</f>
        <v>#REF!</v>
      </c>
      <c r="AQ13" s="4" t="e">
        <f>IF(AND(B13="60H",OR(AND(#REF!=#REF!,F13&lt;=#REF!),AND(#REF!=#REF!,F13&lt;=#REF!),AND(#REF!=#REF!,F13&lt;=#REF!),AND(#REF!=#REF!,F13&lt;=#REF!),AND(#REF!=#REF!,F13&lt;=#REF!))),"CR"," ")</f>
        <v>#REF!</v>
      </c>
      <c r="AR13" s="4" t="e">
        <f>IF(AND(B13="75H", AND(#REF!=#REF!, F13&lt;=#REF!)), "CR", " ")</f>
        <v>#REF!</v>
      </c>
      <c r="AS13" s="4" t="e">
        <f>IF(AND(B13="80H", AND(#REF!=#REF!, F13&lt;=#REF!)), "CR", " ")</f>
        <v>#REF!</v>
      </c>
      <c r="AT13" s="4" t="e">
        <f>IF(AND(B13="100H", AND(#REF!=#REF!, F13&lt;=#REF!)), "CR", " ")</f>
        <v>#REF!</v>
      </c>
      <c r="AU13" s="4" t="e">
        <f>IF(AND(B13="110H", OR(AND(#REF!=#REF!, F13&lt;=#REF!), AND(#REF!=#REF!, F13&lt;=#REF!))), "CR", " ")</f>
        <v>#REF!</v>
      </c>
      <c r="AV13" s="4" t="e">
        <f>IF(AND(B13="400H", OR(AND(#REF!=#REF!, F13&lt;=#REF!), AND(#REF!=#REF!, F13&lt;=#REF!), AND(#REF!=#REF!, F13&lt;=#REF!), AND(#REF!=#REF!, F13&lt;=#REF!))), "CR", " ")</f>
        <v>#REF!</v>
      </c>
      <c r="AW13" s="4" t="e">
        <f>IF(AND(B13="1500SC", AND(#REF!=#REF!, F13&lt;=#REF!)), "CR", " ")</f>
        <v>#REF!</v>
      </c>
      <c r="AX13" s="4" t="e">
        <f>IF(AND(B13="2000SC", OR(AND(#REF!=#REF!, F13&lt;=#REF!), AND(#REF!=#REF!, F13&lt;=#REF!))), "CR", " ")</f>
        <v>#REF!</v>
      </c>
      <c r="AY13" s="4" t="e">
        <f>IF(AND(B13="3000SC", OR(AND(#REF!=#REF!, F13&lt;=#REF!), AND(#REF!=#REF!, F13&lt;=#REF!))), "CR", " ")</f>
        <v>#REF!</v>
      </c>
      <c r="AZ13" s="5" t="e">
        <f>IF(AND(B13="4x100", OR(AND(#REF!=#REF!, F13&lt;=#REF!), AND(#REF!=#REF!, F13&lt;=#REF!), AND(#REF!=#REF!, F13&lt;=#REF!), AND(#REF!=#REF!, F13&lt;=#REF!), AND(#REF!=#REF!, F13&lt;=#REF!))), "CR", " ")</f>
        <v>#REF!</v>
      </c>
      <c r="BA13" s="5" t="e">
        <f>IF(AND(B13="4x200", OR(AND(#REF!=#REF!, F13&lt;=#REF!), AND(#REF!=#REF!, F13&lt;=#REF!), AND(#REF!=#REF!, F13&lt;=#REF!), AND(#REF!=#REF!, F13&lt;=#REF!), AND(#REF!=#REF!, F13&lt;=#REF!))), "CR", " ")</f>
        <v>#REF!</v>
      </c>
      <c r="BB13" s="5" t="e">
        <f>IF(AND(B13="4x300", AND(#REF!=#REF!, F13&lt;=#REF!)), "CR", " ")</f>
        <v>#REF!</v>
      </c>
      <c r="BC13" s="5" t="e">
        <f>IF(AND(B13="4x400", OR(AND(#REF!=#REF!, F13&lt;=#REF!), AND(#REF!=#REF!, F13&lt;=#REF!), AND(#REF!=#REF!, F13&lt;=#REF!), AND(#REF!=#REF!, F13&lt;=#REF!))), "CR", " ")</f>
        <v>#REF!</v>
      </c>
      <c r="BD13" s="5" t="e">
        <f>IF(AND(B13="3x800", OR(AND(#REF!=#REF!, F13&lt;=#REF!), AND(#REF!=#REF!, F13&lt;=#REF!), AND(#REF!=#REF!, F13&lt;=#REF!))), "CR", " ")</f>
        <v>#REF!</v>
      </c>
      <c r="BE13" s="5" t="e">
        <f>IF(AND(B13="pentathlon", OR(AND(#REF!=#REF!, F13&gt;=#REF!), AND(#REF!=#REF!, F13&gt;=#REF!),AND(#REF!=#REF!, F13&gt;=#REF!),AND(#REF!=#REF!, F13&gt;=#REF!))), "CR", " ")</f>
        <v>#REF!</v>
      </c>
      <c r="BF13" s="5" t="e">
        <f>IF(AND(B13="heptathlon", OR(AND(#REF!=#REF!, F13&gt;=#REF!), AND(#REF!=#REF!, F13&gt;=#REF!))), "CR", " ")</f>
        <v>#REF!</v>
      </c>
      <c r="BG13" s="5" t="e">
        <f>IF(AND(B13="decathlon", OR(AND(#REF!=#REF!, F13&gt;=#REF!), AND(#REF!=#REF!, F13&gt;=#REF!),AND(#REF!=#REF!, F13&gt;=#REF!))), "CR", " ")</f>
        <v>#REF!</v>
      </c>
    </row>
    <row r="14" spans="1:61" hidden="1">
      <c r="B14" s="2">
        <v>100</v>
      </c>
      <c r="C14" s="1" t="s">
        <v>65</v>
      </c>
      <c r="D14" s="1" t="s">
        <v>31</v>
      </c>
      <c r="E14" s="6" t="s">
        <v>4</v>
      </c>
      <c r="F14" s="8">
        <v>11.23</v>
      </c>
      <c r="G14" s="10">
        <v>44709</v>
      </c>
      <c r="H14" s="1" t="s">
        <v>265</v>
      </c>
      <c r="I14" s="1" t="s">
        <v>392</v>
      </c>
    </row>
    <row r="15" spans="1:61" hidden="1">
      <c r="B15" s="2">
        <v>100</v>
      </c>
      <c r="C15" s="1" t="s">
        <v>148</v>
      </c>
      <c r="D15" s="1" t="s">
        <v>123</v>
      </c>
      <c r="E15" s="6" t="s">
        <v>6</v>
      </c>
      <c r="F15" s="8">
        <v>11.26</v>
      </c>
      <c r="G15" s="10">
        <v>44722</v>
      </c>
      <c r="H15" s="1" t="s">
        <v>155</v>
      </c>
      <c r="I15" s="1" t="s">
        <v>242</v>
      </c>
    </row>
    <row r="16" spans="1:61" hidden="1">
      <c r="A16" s="1" t="s">
        <v>85</v>
      </c>
      <c r="B16" s="2">
        <v>100</v>
      </c>
      <c r="C16" s="1" t="s">
        <v>68</v>
      </c>
      <c r="D16" s="1" t="s">
        <v>89</v>
      </c>
      <c r="E16" s="6" t="s">
        <v>8</v>
      </c>
      <c r="F16" s="8">
        <v>11.27</v>
      </c>
      <c r="G16" s="10">
        <v>44786</v>
      </c>
      <c r="H16" s="2" t="s">
        <v>261</v>
      </c>
      <c r="I16" s="2" t="s">
        <v>332</v>
      </c>
      <c r="J16" s="5" t="e">
        <f>IF(AND(B16=100, OR(AND(#REF!=#REF!, F16&lt;=#REF!), AND(#REF!=#REF!, F16&lt;=#REF!), AND(#REF!=#REF!, F16&lt;=#REF!), AND(#REF!=#REF!, F16&lt;=#REF!), AND(#REF!=#REF!, F16&lt;=#REF!))), "CR", " ")</f>
        <v>#REF!</v>
      </c>
      <c r="K16" s="5" t="e">
        <f>IF(AND(B16=200, OR(AND(#REF!=#REF!, F16&lt;=#REF!), AND(#REF!=#REF!, F16&lt;=#REF!), AND(#REF!=#REF!, F16&lt;=#REF!), AND(#REF!=#REF!, F16&lt;=#REF!), AND(#REF!=#REF!, F16&lt;=#REF!))), "CR", " ")</f>
        <v>#REF!</v>
      </c>
      <c r="L16" s="5" t="e">
        <f>IF(AND(B16=300, OR(AND(#REF!=#REF!, F16&lt;=#REF!), AND(#REF!=#REF!, F16&lt;=#REF!))), "CR", " ")</f>
        <v>#REF!</v>
      </c>
      <c r="M16" s="5" t="e">
        <f>IF(AND(B16=400, OR(AND(#REF!=#REF!, F16&lt;=#REF!), AND(#REF!=#REF!, F16&lt;=#REF!), AND(#REF!=#REF!, F16&lt;=#REF!), AND(#REF!=#REF!, F16&lt;=#REF!))), "CR", " ")</f>
        <v>#REF!</v>
      </c>
      <c r="N16" s="5" t="e">
        <f>IF(AND(B16=800, OR(AND(#REF!=#REF!, F16&lt;=#REF!), AND(#REF!=#REF!, F16&lt;=#REF!), AND(#REF!=#REF!, F16&lt;=#REF!), AND(#REF!=#REF!, F16&lt;=#REF!), AND(#REF!=#REF!, F16&lt;=#REF!))), "CR", " ")</f>
        <v>#REF!</v>
      </c>
      <c r="O16" s="5" t="e">
        <f>IF(AND(B16=1000, OR(AND(#REF!=#REF!, F16&lt;=#REF!), AND(#REF!=#REF!, F16&lt;=#REF!))), "CR", " ")</f>
        <v>#REF!</v>
      </c>
      <c r="P16" s="5" t="e">
        <f>IF(AND(B16=1500, OR(AND(#REF!=#REF!, F16&lt;=#REF!), AND(#REF!=#REF!, F16&lt;=#REF!), AND(#REF!=#REF!, F16&lt;=#REF!), AND(#REF!=#REF!, F16&lt;=#REF!), AND(#REF!=#REF!, F16&lt;=#REF!))), "CR", " ")</f>
        <v>#REF!</v>
      </c>
      <c r="Q16" s="5" t="e">
        <f>IF(AND(B16="1600 (Mile)",OR(AND(#REF!=#REF!,F16&lt;=#REF!),AND(#REF!=#REF!,F16&lt;=#REF!),AND(#REF!=#REF!,F16&lt;=#REF!),AND(#REF!=#REF!,F16&lt;=#REF!))),"CR"," ")</f>
        <v>#REF!</v>
      </c>
      <c r="R16" s="5" t="e">
        <f>IF(AND(B16=3000, OR(AND(#REF!=#REF!, F16&lt;=#REF!), AND(#REF!=#REF!, F16&lt;=#REF!), AND(#REF!=#REF!, F16&lt;=#REF!), AND(#REF!=#REF!, F16&lt;=#REF!))), "CR", " ")</f>
        <v>#REF!</v>
      </c>
      <c r="S16" s="5" t="e">
        <f>IF(AND(B16=5000, OR(AND(#REF!=#REF!, F16&lt;=#REF!), AND(#REF!=#REF!, F16&lt;=#REF!))), "CR", " ")</f>
        <v>#REF!</v>
      </c>
      <c r="T16" s="4" t="e">
        <f>IF(AND(B16=10000, OR(AND(#REF!=#REF!, F16&lt;=#REF!), AND(#REF!=#REF!, F16&lt;=#REF!))), "CR", " ")</f>
        <v>#REF!</v>
      </c>
      <c r="U16" s="4" t="e">
        <f>IF(AND(B16="high jump", OR(AND(#REF!=#REF!, F16&gt;=#REF!), AND(#REF!=#REF!, F16&gt;=#REF!), AND(#REF!=#REF!, F16&gt;=#REF!), AND(#REF!=#REF!, F16&gt;=#REF!), AND(#REF!=#REF!, F16&gt;=#REF!))), "CR", " ")</f>
        <v>#REF!</v>
      </c>
      <c r="V16" s="4" t="e">
        <f>IF(AND(B16="long jump", OR(AND(#REF!=#REF!, F16&gt;=#REF!), AND(#REF!=#REF!, F16&gt;=#REF!), AND(#REF!=#REF!, F16&gt;=#REF!), AND(#REF!=#REF!, F16&gt;=#REF!), AND(#REF!=#REF!, F16&gt;=#REF!))), "CR", " ")</f>
        <v>#REF!</v>
      </c>
      <c r="W16" s="4" t="e">
        <f>IF(AND(B16="triple jump", OR(AND(#REF!=#REF!, F16&gt;=#REF!), AND(#REF!=#REF!, F16&gt;=#REF!), AND(#REF!=#REF!, F16&gt;=#REF!), AND(#REF!=#REF!, F16&gt;=#REF!), AND(#REF!=#REF!, F16&gt;=#REF!))), "CR", " ")</f>
        <v>#REF!</v>
      </c>
      <c r="X16" s="4" t="e">
        <f>IF(AND(B16="pole vault", OR(AND(#REF!=#REF!, F16&gt;=#REF!), AND(#REF!=#REF!, F16&gt;=#REF!), AND(#REF!=#REF!, F16&gt;=#REF!), AND(#REF!=#REF!, F16&gt;=#REF!), AND(#REF!=#REF!, F16&gt;=#REF!))), "CR", " ")</f>
        <v>#REF!</v>
      </c>
      <c r="Y16" s="4" t="e">
        <f>IF(AND(B16="discus 1",#REF! =#REF!, F16&gt;=#REF!), "CR", " ")</f>
        <v>#REF!</v>
      </c>
      <c r="Z16" s="4" t="e">
        <f>IF(AND(B16="discus 1.25",#REF! =#REF!, F16&gt;=#REF!), "CR", " ")</f>
        <v>#REF!</v>
      </c>
      <c r="AA16" s="4" t="e">
        <f>IF(AND(B16="discus 1.5",#REF! =#REF!, F16&gt;=#REF!), "CR", " ")</f>
        <v>#REF!</v>
      </c>
      <c r="AB16" s="4" t="e">
        <f>IF(AND(B16="discus 1.75",#REF! =#REF!, F16&gt;=#REF!), "CR", " ")</f>
        <v>#REF!</v>
      </c>
      <c r="AC16" s="4" t="e">
        <f>IF(AND(B16="discus 2",#REF! =#REF!, F16&gt;=#REF!), "CR", " ")</f>
        <v>#REF!</v>
      </c>
      <c r="AD16" s="4" t="e">
        <f>IF(AND(B16="hammer 4",#REF! =#REF!, F16&gt;=#REF!), "CR", " ")</f>
        <v>#REF!</v>
      </c>
      <c r="AE16" s="4" t="e">
        <f>IF(AND(B16="hammer 5",#REF! =#REF!, F16&gt;=#REF!), "CR", " ")</f>
        <v>#REF!</v>
      </c>
      <c r="AF16" s="4" t="e">
        <f>IF(AND(B16="hammer 6",#REF! =#REF!, F16&gt;=#REF!), "CR", " ")</f>
        <v>#REF!</v>
      </c>
      <c r="AG16" s="4" t="e">
        <f>IF(AND(B16="hammer 7.26",#REF! =#REF!, F16&gt;=#REF!), "CR", " ")</f>
        <v>#REF!</v>
      </c>
      <c r="AH16" s="4" t="e">
        <f>IF(AND(B16="javelin 400",#REF! =#REF!, F16&gt;=#REF!), "CR", " ")</f>
        <v>#REF!</v>
      </c>
      <c r="AI16" s="4" t="e">
        <f>IF(AND(B16="javelin 600",#REF! =#REF!, F16&gt;=#REF!), "CR", " ")</f>
        <v>#REF!</v>
      </c>
      <c r="AJ16" s="4" t="e">
        <f>IF(AND(B16="javelin 700",#REF! =#REF!, F16&gt;=#REF!), "CR", " ")</f>
        <v>#REF!</v>
      </c>
      <c r="AK16" s="4" t="e">
        <f>IF(AND(B16="javelin 800", OR(AND(#REF!=#REF!, F16&gt;=#REF!), AND(#REF!=#REF!, F16&gt;=#REF!))), "CR", " ")</f>
        <v>#REF!</v>
      </c>
      <c r="AL16" s="4" t="e">
        <f>IF(AND(B16="shot 3",#REF! =#REF!, F16&gt;=#REF!), "CR", " ")</f>
        <v>#REF!</v>
      </c>
      <c r="AM16" s="4" t="e">
        <f>IF(AND(B16="shot 4",#REF! =#REF!, F16&gt;=#REF!), "CR", " ")</f>
        <v>#REF!</v>
      </c>
      <c r="AN16" s="4" t="e">
        <f>IF(AND(B16="shot 5",#REF! =#REF!, F16&gt;=#REF!), "CR", " ")</f>
        <v>#REF!</v>
      </c>
      <c r="AO16" s="4" t="e">
        <f>IF(AND(B16="shot 6",#REF! =#REF!, F16&gt;=#REF!), "CR", " ")</f>
        <v>#REF!</v>
      </c>
      <c r="AP16" s="4" t="e">
        <f>IF(AND(B16="shot 7.26",#REF! =#REF!, F16&gt;=#REF!), "CR", " ")</f>
        <v>#REF!</v>
      </c>
      <c r="AQ16" s="4" t="e">
        <f>IF(AND(B16="60H",OR(AND(#REF!=#REF!,F16&lt;=#REF!),AND(#REF!=#REF!,F16&lt;=#REF!),AND(#REF!=#REF!,F16&lt;=#REF!),AND(#REF!=#REF!,F16&lt;=#REF!),AND(#REF!=#REF!,F16&lt;=#REF!))),"CR"," ")</f>
        <v>#REF!</v>
      </c>
      <c r="AR16" s="4" t="e">
        <f>IF(AND(B16="75H", AND(#REF!=#REF!, F16&lt;=#REF!)), "CR", " ")</f>
        <v>#REF!</v>
      </c>
      <c r="AS16" s="4" t="e">
        <f>IF(AND(B16="80H", AND(#REF!=#REF!, F16&lt;=#REF!)), "CR", " ")</f>
        <v>#REF!</v>
      </c>
      <c r="AT16" s="4" t="e">
        <f>IF(AND(B16="100H", AND(#REF!=#REF!, F16&lt;=#REF!)), "CR", " ")</f>
        <v>#REF!</v>
      </c>
      <c r="AU16" s="4" t="e">
        <f>IF(AND(B16="110H", OR(AND(#REF!=#REF!, F16&lt;=#REF!), AND(#REF!=#REF!, F16&lt;=#REF!))), "CR", " ")</f>
        <v>#REF!</v>
      </c>
      <c r="AV16" s="4" t="e">
        <f>IF(AND(B16="400H", OR(AND(#REF!=#REF!, F16&lt;=#REF!), AND(#REF!=#REF!, F16&lt;=#REF!), AND(#REF!=#REF!, F16&lt;=#REF!), AND(#REF!=#REF!, F16&lt;=#REF!))), "CR", " ")</f>
        <v>#REF!</v>
      </c>
      <c r="AW16" s="4" t="e">
        <f>IF(AND(B16="1500SC", AND(#REF!=#REF!, F16&lt;=#REF!)), "CR", " ")</f>
        <v>#REF!</v>
      </c>
      <c r="AX16" s="4" t="e">
        <f>IF(AND(B16="2000SC", OR(AND(#REF!=#REF!, F16&lt;=#REF!), AND(#REF!=#REF!, F16&lt;=#REF!))), "CR", " ")</f>
        <v>#REF!</v>
      </c>
      <c r="AY16" s="4" t="e">
        <f>IF(AND(B16="3000SC", OR(AND(#REF!=#REF!, F16&lt;=#REF!), AND(#REF!=#REF!, F16&lt;=#REF!))), "CR", " ")</f>
        <v>#REF!</v>
      </c>
      <c r="AZ16" s="5" t="e">
        <f>IF(AND(B16="4x100", OR(AND(#REF!=#REF!, F16&lt;=#REF!), AND(#REF!=#REF!, F16&lt;=#REF!), AND(#REF!=#REF!, F16&lt;=#REF!), AND(#REF!=#REF!, F16&lt;=#REF!), AND(#REF!=#REF!, F16&lt;=#REF!))), "CR", " ")</f>
        <v>#REF!</v>
      </c>
      <c r="BA16" s="5" t="e">
        <f>IF(AND(B16="4x200", OR(AND(#REF!=#REF!, F16&lt;=#REF!), AND(#REF!=#REF!, F16&lt;=#REF!), AND(#REF!=#REF!, F16&lt;=#REF!), AND(#REF!=#REF!, F16&lt;=#REF!), AND(#REF!=#REF!, F16&lt;=#REF!))), "CR", " ")</f>
        <v>#REF!</v>
      </c>
      <c r="BB16" s="5" t="e">
        <f>IF(AND(B16="4x300", AND(#REF!=#REF!, F16&lt;=#REF!)), "CR", " ")</f>
        <v>#REF!</v>
      </c>
      <c r="BC16" s="5" t="e">
        <f>IF(AND(B16="4x400", OR(AND(#REF!=#REF!, F16&lt;=#REF!), AND(#REF!=#REF!, F16&lt;=#REF!), AND(#REF!=#REF!, F16&lt;=#REF!), AND(#REF!=#REF!, F16&lt;=#REF!))), "CR", " ")</f>
        <v>#REF!</v>
      </c>
      <c r="BD16" s="5" t="e">
        <f>IF(AND(B16="3x800", OR(AND(#REF!=#REF!, F16&lt;=#REF!), AND(#REF!=#REF!, F16&lt;=#REF!), AND(#REF!=#REF!, F16&lt;=#REF!))), "CR", " ")</f>
        <v>#REF!</v>
      </c>
      <c r="BE16" s="5" t="e">
        <f>IF(AND(B16="pentathlon", OR(AND(#REF!=#REF!, F16&gt;=#REF!), AND(#REF!=#REF!, F16&gt;=#REF!),AND(#REF!=#REF!, F16&gt;=#REF!),AND(#REF!=#REF!, F16&gt;=#REF!))), "CR", " ")</f>
        <v>#REF!</v>
      </c>
      <c r="BF16" s="5" t="e">
        <f>IF(AND(B16="heptathlon", OR(AND(#REF!=#REF!, F16&gt;=#REF!), AND(#REF!=#REF!, F16&gt;=#REF!))), "CR", " ")</f>
        <v>#REF!</v>
      </c>
      <c r="BG16" s="5" t="e">
        <f>IF(AND(B16="decathlon", OR(AND(#REF!=#REF!, F16&gt;=#REF!), AND(#REF!=#REF!, F16&gt;=#REF!),AND(#REF!=#REF!, F16&gt;=#REF!))), "CR", " ")</f>
        <v>#REF!</v>
      </c>
    </row>
    <row r="17" spans="1:59" hidden="1">
      <c r="A17" s="1" t="e">
        <f>#REF!</f>
        <v>#REF!</v>
      </c>
      <c r="B17" s="2">
        <v>100</v>
      </c>
      <c r="C17" s="1" t="s">
        <v>14</v>
      </c>
      <c r="D17" s="1" t="s">
        <v>28</v>
      </c>
      <c r="E17" s="6" t="s">
        <v>6</v>
      </c>
      <c r="F17" s="8">
        <v>11.29</v>
      </c>
      <c r="G17" s="10">
        <v>44794</v>
      </c>
      <c r="H17" s="2" t="s">
        <v>155</v>
      </c>
      <c r="I17" s="2" t="s">
        <v>216</v>
      </c>
      <c r="J17" s="5" t="e">
        <f>IF(AND(B17=100, OR(AND(#REF!=#REF!, F17&lt;=#REF!), AND(#REF!=#REF!, F17&lt;=#REF!), AND(#REF!=#REF!, F17&lt;=#REF!), AND(#REF!=#REF!, F17&lt;=#REF!), AND(#REF!=#REF!, F17&lt;=#REF!))), "CR", " ")</f>
        <v>#REF!</v>
      </c>
      <c r="K17" s="5" t="e">
        <f>IF(AND(B17=200, OR(AND(#REF!=#REF!, F17&lt;=#REF!), AND(#REF!=#REF!, F17&lt;=#REF!), AND(#REF!=#REF!, F17&lt;=#REF!), AND(#REF!=#REF!, F17&lt;=#REF!), AND(#REF!=#REF!, F17&lt;=#REF!))), "CR", " ")</f>
        <v>#REF!</v>
      </c>
      <c r="L17" s="5" t="e">
        <f>IF(AND(B17=300, OR(AND(#REF!=#REF!, F17&lt;=#REF!), AND(#REF!=#REF!, F17&lt;=#REF!))), "CR", " ")</f>
        <v>#REF!</v>
      </c>
      <c r="M17" s="5" t="e">
        <f>IF(AND(B17=400, OR(AND(#REF!=#REF!, F17&lt;=#REF!), AND(#REF!=#REF!, F17&lt;=#REF!), AND(#REF!=#REF!, F17&lt;=#REF!), AND(#REF!=#REF!, F17&lt;=#REF!))), "CR", " ")</f>
        <v>#REF!</v>
      </c>
      <c r="N17" s="5" t="e">
        <f>IF(AND(B17=800, OR(AND(#REF!=#REF!, F17&lt;=#REF!), AND(#REF!=#REF!, F17&lt;=#REF!), AND(#REF!=#REF!, F17&lt;=#REF!), AND(#REF!=#REF!, F17&lt;=#REF!), AND(#REF!=#REF!, F17&lt;=#REF!))), "CR", " ")</f>
        <v>#REF!</v>
      </c>
      <c r="O17" s="5" t="e">
        <f>IF(AND(B17=1000, OR(AND(#REF!=#REF!, F17&lt;=#REF!), AND(#REF!=#REF!, F17&lt;=#REF!))), "CR", " ")</f>
        <v>#REF!</v>
      </c>
      <c r="P17" s="5" t="e">
        <f>IF(AND(B17=1500, OR(AND(#REF!=#REF!, F17&lt;=#REF!), AND(#REF!=#REF!, F17&lt;=#REF!), AND(#REF!=#REF!, F17&lt;=#REF!), AND(#REF!=#REF!, F17&lt;=#REF!), AND(#REF!=#REF!, F17&lt;=#REF!))), "CR", " ")</f>
        <v>#REF!</v>
      </c>
      <c r="Q17" s="5" t="e">
        <f>IF(AND(B17="1600 (Mile)",OR(AND(#REF!=#REF!,F17&lt;=#REF!),AND(#REF!=#REF!,F17&lt;=#REF!),AND(#REF!=#REF!,F17&lt;=#REF!),AND(#REF!=#REF!,F17&lt;=#REF!))),"CR"," ")</f>
        <v>#REF!</v>
      </c>
      <c r="R17" s="5" t="e">
        <f>IF(AND(B17=3000, OR(AND(#REF!=#REF!, F17&lt;=#REF!), AND(#REF!=#REF!, F17&lt;=#REF!), AND(#REF!=#REF!, F17&lt;=#REF!), AND(#REF!=#REF!, F17&lt;=#REF!))), "CR", " ")</f>
        <v>#REF!</v>
      </c>
      <c r="S17" s="5" t="e">
        <f>IF(AND(B17=5000, OR(AND(#REF!=#REF!, F17&lt;=#REF!), AND(#REF!=#REF!, F17&lt;=#REF!))), "CR", " ")</f>
        <v>#REF!</v>
      </c>
      <c r="T17" s="4" t="e">
        <f>IF(AND(B17=10000, OR(AND(#REF!=#REF!, F17&lt;=#REF!), AND(#REF!=#REF!, F17&lt;=#REF!))), "CR", " ")</f>
        <v>#REF!</v>
      </c>
      <c r="U17" s="4" t="e">
        <f>IF(AND(B17="high jump", OR(AND(#REF!=#REF!, F17&gt;=#REF!), AND(#REF!=#REF!, F17&gt;=#REF!), AND(#REF!=#REF!, F17&gt;=#REF!), AND(#REF!=#REF!, F17&gt;=#REF!), AND(#REF!=#REF!, F17&gt;=#REF!))), "CR", " ")</f>
        <v>#REF!</v>
      </c>
      <c r="V17" s="4" t="e">
        <f>IF(AND(B17="long jump", OR(AND(#REF!=#REF!, F17&gt;=#REF!), AND(#REF!=#REF!, F17&gt;=#REF!), AND(#REF!=#REF!, F17&gt;=#REF!), AND(#REF!=#REF!, F17&gt;=#REF!), AND(#REF!=#REF!, F17&gt;=#REF!))), "CR", " ")</f>
        <v>#REF!</v>
      </c>
      <c r="W17" s="4" t="e">
        <f>IF(AND(B17="triple jump", OR(AND(#REF!=#REF!, F17&gt;=#REF!), AND(#REF!=#REF!, F17&gt;=#REF!), AND(#REF!=#REF!, F17&gt;=#REF!), AND(#REF!=#REF!, F17&gt;=#REF!), AND(#REF!=#REF!, F17&gt;=#REF!))), "CR", " ")</f>
        <v>#REF!</v>
      </c>
      <c r="X17" s="4" t="e">
        <f>IF(AND(B17="pole vault", OR(AND(#REF!=#REF!, F17&gt;=#REF!), AND(#REF!=#REF!, F17&gt;=#REF!), AND(#REF!=#REF!, F17&gt;=#REF!), AND(#REF!=#REF!, F17&gt;=#REF!), AND(#REF!=#REF!, F17&gt;=#REF!))), "CR", " ")</f>
        <v>#REF!</v>
      </c>
      <c r="Y17" s="4" t="e">
        <f>IF(AND(B17="discus 1",#REF! =#REF!, F17&gt;=#REF!), "CR", " ")</f>
        <v>#REF!</v>
      </c>
      <c r="Z17" s="4" t="e">
        <f>IF(AND(B17="discus 1.25",#REF! =#REF!, F17&gt;=#REF!), "CR", " ")</f>
        <v>#REF!</v>
      </c>
      <c r="AA17" s="4" t="e">
        <f>IF(AND(B17="discus 1.5",#REF! =#REF!, F17&gt;=#REF!), "CR", " ")</f>
        <v>#REF!</v>
      </c>
      <c r="AB17" s="4" t="e">
        <f>IF(AND(B17="discus 1.75",#REF! =#REF!, F17&gt;=#REF!), "CR", " ")</f>
        <v>#REF!</v>
      </c>
      <c r="AC17" s="4" t="e">
        <f>IF(AND(B17="discus 2",#REF! =#REF!, F17&gt;=#REF!), "CR", " ")</f>
        <v>#REF!</v>
      </c>
      <c r="AD17" s="4" t="e">
        <f>IF(AND(B17="hammer 4",#REF! =#REF!, F17&gt;=#REF!), "CR", " ")</f>
        <v>#REF!</v>
      </c>
      <c r="AE17" s="4" t="e">
        <f>IF(AND(B17="hammer 5",#REF! =#REF!, F17&gt;=#REF!), "CR", " ")</f>
        <v>#REF!</v>
      </c>
      <c r="AF17" s="4" t="e">
        <f>IF(AND(B17="hammer 6",#REF! =#REF!, F17&gt;=#REF!), "CR", " ")</f>
        <v>#REF!</v>
      </c>
      <c r="AG17" s="4" t="e">
        <f>IF(AND(B17="hammer 7.26",#REF! =#REF!, F17&gt;=#REF!), "CR", " ")</f>
        <v>#REF!</v>
      </c>
      <c r="AH17" s="4" t="e">
        <f>IF(AND(B17="javelin 400",#REF! =#REF!, F17&gt;=#REF!), "CR", " ")</f>
        <v>#REF!</v>
      </c>
      <c r="AI17" s="4" t="e">
        <f>IF(AND(B17="javelin 600",#REF! =#REF!, F17&gt;=#REF!), "CR", " ")</f>
        <v>#REF!</v>
      </c>
      <c r="AJ17" s="4" t="e">
        <f>IF(AND(B17="javelin 700",#REF! =#REF!, F17&gt;=#REF!), "CR", " ")</f>
        <v>#REF!</v>
      </c>
      <c r="AK17" s="4" t="e">
        <f>IF(AND(B17="javelin 800", OR(AND(#REF!=#REF!, F17&gt;=#REF!), AND(#REF!=#REF!, F17&gt;=#REF!))), "CR", " ")</f>
        <v>#REF!</v>
      </c>
      <c r="AL17" s="4" t="e">
        <f>IF(AND(B17="shot 3",#REF! =#REF!, F17&gt;=#REF!), "CR", " ")</f>
        <v>#REF!</v>
      </c>
      <c r="AM17" s="4" t="e">
        <f>IF(AND(B17="shot 4",#REF! =#REF!, F17&gt;=#REF!), "CR", " ")</f>
        <v>#REF!</v>
      </c>
      <c r="AN17" s="4" t="e">
        <f>IF(AND(B17="shot 5",#REF! =#REF!, F17&gt;=#REF!), "CR", " ")</f>
        <v>#REF!</v>
      </c>
      <c r="AO17" s="4" t="e">
        <f>IF(AND(B17="shot 6",#REF! =#REF!, F17&gt;=#REF!), "CR", " ")</f>
        <v>#REF!</v>
      </c>
      <c r="AP17" s="4" t="e">
        <f>IF(AND(B17="shot 7.26",#REF! =#REF!, F17&gt;=#REF!), "CR", " ")</f>
        <v>#REF!</v>
      </c>
      <c r="AQ17" s="4" t="e">
        <f>IF(AND(B17="60H",OR(AND(#REF!=#REF!,F17&lt;=#REF!),AND(#REF!=#REF!,F17&lt;=#REF!),AND(#REF!=#REF!,F17&lt;=#REF!),AND(#REF!=#REF!,F17&lt;=#REF!),AND(#REF!=#REF!,F17&lt;=#REF!))),"CR"," ")</f>
        <v>#REF!</v>
      </c>
      <c r="AR17" s="4" t="e">
        <f>IF(AND(B17="75H", AND(#REF!=#REF!, F17&lt;=#REF!)), "CR", " ")</f>
        <v>#REF!</v>
      </c>
      <c r="AS17" s="4" t="e">
        <f>IF(AND(B17="80H", AND(#REF!=#REF!, F17&lt;=#REF!)), "CR", " ")</f>
        <v>#REF!</v>
      </c>
      <c r="AT17" s="4" t="e">
        <f>IF(AND(B17="100H", AND(#REF!=#REF!, F17&lt;=#REF!)), "CR", " ")</f>
        <v>#REF!</v>
      </c>
      <c r="AU17" s="4" t="e">
        <f>IF(AND(B17="110H", OR(AND(#REF!=#REF!, F17&lt;=#REF!), AND(#REF!=#REF!, F17&lt;=#REF!))), "CR", " ")</f>
        <v>#REF!</v>
      </c>
      <c r="AV17" s="4" t="e">
        <f>IF(AND(B17="400H", OR(AND(#REF!=#REF!, F17&lt;=#REF!), AND(#REF!=#REF!, F17&lt;=#REF!), AND(#REF!=#REF!, F17&lt;=#REF!), AND(#REF!=#REF!, F17&lt;=#REF!))), "CR", " ")</f>
        <v>#REF!</v>
      </c>
      <c r="AW17" s="4" t="e">
        <f>IF(AND(B17="1500SC", AND(#REF!=#REF!, F17&lt;=#REF!)), "CR", " ")</f>
        <v>#REF!</v>
      </c>
      <c r="AX17" s="4" t="e">
        <f>IF(AND(B17="2000SC", OR(AND(#REF!=#REF!, F17&lt;=#REF!), AND(#REF!=#REF!, F17&lt;=#REF!))), "CR", " ")</f>
        <v>#REF!</v>
      </c>
      <c r="AY17" s="4" t="e">
        <f>IF(AND(B17="3000SC", OR(AND(#REF!=#REF!, F17&lt;=#REF!), AND(#REF!=#REF!, F17&lt;=#REF!))), "CR", " ")</f>
        <v>#REF!</v>
      </c>
      <c r="AZ17" s="5" t="e">
        <f>IF(AND(B17="4x100", OR(AND(#REF!=#REF!, F17&lt;=#REF!), AND(#REF!=#REF!, F17&lt;=#REF!), AND(#REF!=#REF!, F17&lt;=#REF!), AND(#REF!=#REF!, F17&lt;=#REF!), AND(#REF!=#REF!, F17&lt;=#REF!))), "CR", " ")</f>
        <v>#REF!</v>
      </c>
      <c r="BA17" s="5" t="e">
        <f>IF(AND(B17="4x200", OR(AND(#REF!=#REF!, F17&lt;=#REF!), AND(#REF!=#REF!, F17&lt;=#REF!), AND(#REF!=#REF!, F17&lt;=#REF!), AND(#REF!=#REF!, F17&lt;=#REF!), AND(#REF!=#REF!, F17&lt;=#REF!))), "CR", " ")</f>
        <v>#REF!</v>
      </c>
      <c r="BB17" s="5" t="e">
        <f>IF(AND(B17="4x300", AND(#REF!=#REF!, F17&lt;=#REF!)), "CR", " ")</f>
        <v>#REF!</v>
      </c>
      <c r="BC17" s="5" t="e">
        <f>IF(AND(B17="4x400", OR(AND(#REF!=#REF!, F17&lt;=#REF!), AND(#REF!=#REF!, F17&lt;=#REF!), AND(#REF!=#REF!, F17&lt;=#REF!), AND(#REF!=#REF!, F17&lt;=#REF!))), "CR", " ")</f>
        <v>#REF!</v>
      </c>
      <c r="BD17" s="5" t="e">
        <f>IF(AND(B17="3x800", OR(AND(#REF!=#REF!, F17&lt;=#REF!), AND(#REF!=#REF!, F17&lt;=#REF!), AND(#REF!=#REF!, F17&lt;=#REF!))), "CR", " ")</f>
        <v>#REF!</v>
      </c>
      <c r="BE17" s="5" t="e">
        <f>IF(AND(B17="pentathlon", OR(AND(#REF!=#REF!, F17&gt;=#REF!), AND(#REF!=#REF!, F17&gt;=#REF!),AND(#REF!=#REF!, F17&gt;=#REF!),AND(#REF!=#REF!, F17&gt;=#REF!))), "CR", " ")</f>
        <v>#REF!</v>
      </c>
      <c r="BF17" s="5" t="e">
        <f>IF(AND(B17="heptathlon", OR(AND(#REF!=#REF!, F17&gt;=#REF!), AND(#REF!=#REF!, F17&gt;=#REF!))), "CR", " ")</f>
        <v>#REF!</v>
      </c>
      <c r="BG17" s="5" t="e">
        <f>IF(AND(B17="decathlon", OR(AND(#REF!=#REF!, F17&gt;=#REF!), AND(#REF!=#REF!, F17&gt;=#REF!),AND(#REF!=#REF!, F17&gt;=#REF!))), "CR", " ")</f>
        <v>#REF!</v>
      </c>
    </row>
    <row r="18" spans="1:59" hidden="1">
      <c r="A18" s="1" t="e">
        <f>#REF!</f>
        <v>#REF!</v>
      </c>
      <c r="B18" s="2">
        <v>100</v>
      </c>
      <c r="C18" s="1" t="s">
        <v>29</v>
      </c>
      <c r="D18" s="1" t="s">
        <v>30</v>
      </c>
      <c r="E18" s="6" t="s">
        <v>6</v>
      </c>
      <c r="F18" s="8">
        <v>11.39</v>
      </c>
      <c r="G18" s="10">
        <v>44661</v>
      </c>
      <c r="H18" s="2" t="s">
        <v>128</v>
      </c>
      <c r="I18" s="2" t="s">
        <v>129</v>
      </c>
      <c r="J18" s="5" t="e">
        <f>IF(AND(B18=100, OR(AND(#REF!=#REF!, F18&lt;=#REF!), AND(#REF!=#REF!, F18&lt;=#REF!), AND(#REF!=#REF!, F18&lt;=#REF!), AND(#REF!=#REF!, F18&lt;=#REF!), AND(#REF!=#REF!, F18&lt;=#REF!))), "CR", " ")</f>
        <v>#REF!</v>
      </c>
      <c r="K18" s="5" t="e">
        <f>IF(AND(B18=200, OR(AND(#REF!=#REF!, F18&lt;=#REF!), AND(#REF!=#REF!, F18&lt;=#REF!), AND(#REF!=#REF!, F18&lt;=#REF!), AND(#REF!=#REF!, F18&lt;=#REF!), AND(#REF!=#REF!, F18&lt;=#REF!))), "CR", " ")</f>
        <v>#REF!</v>
      </c>
      <c r="L18" s="5" t="e">
        <f>IF(AND(B18=300, OR(AND(#REF!=#REF!, F18&lt;=#REF!), AND(#REF!=#REF!, F18&lt;=#REF!))), "CR", " ")</f>
        <v>#REF!</v>
      </c>
      <c r="M18" s="5" t="e">
        <f>IF(AND(B18=400, OR(AND(#REF!=#REF!, F18&lt;=#REF!), AND(#REF!=#REF!, F18&lt;=#REF!), AND(#REF!=#REF!, F18&lt;=#REF!), AND(#REF!=#REF!, F18&lt;=#REF!))), "CR", " ")</f>
        <v>#REF!</v>
      </c>
      <c r="N18" s="5" t="e">
        <f>IF(AND(B18=800, OR(AND(#REF!=#REF!, F18&lt;=#REF!), AND(#REF!=#REF!, F18&lt;=#REF!), AND(#REF!=#REF!, F18&lt;=#REF!), AND(#REF!=#REF!, F18&lt;=#REF!), AND(#REF!=#REF!, F18&lt;=#REF!))), "CR", " ")</f>
        <v>#REF!</v>
      </c>
      <c r="O18" s="5" t="e">
        <f>IF(AND(B18=1000, OR(AND(#REF!=#REF!, F18&lt;=#REF!), AND(#REF!=#REF!, F18&lt;=#REF!))), "CR", " ")</f>
        <v>#REF!</v>
      </c>
      <c r="P18" s="5" t="e">
        <f>IF(AND(B18=1500, OR(AND(#REF!=#REF!, F18&lt;=#REF!), AND(#REF!=#REF!, F18&lt;=#REF!), AND(#REF!=#REF!, F18&lt;=#REF!), AND(#REF!=#REF!, F18&lt;=#REF!), AND(#REF!=#REF!, F18&lt;=#REF!))), "CR", " ")</f>
        <v>#REF!</v>
      </c>
      <c r="Q18" s="5" t="e">
        <f>IF(AND(B18="1600 (Mile)",OR(AND(#REF!=#REF!,F18&lt;=#REF!),AND(#REF!=#REF!,F18&lt;=#REF!),AND(#REF!=#REF!,F18&lt;=#REF!),AND(#REF!=#REF!,F18&lt;=#REF!))),"CR"," ")</f>
        <v>#REF!</v>
      </c>
      <c r="R18" s="5" t="e">
        <f>IF(AND(B18=3000, OR(AND(#REF!=#REF!, F18&lt;=#REF!), AND(#REF!=#REF!, F18&lt;=#REF!), AND(#REF!=#REF!, F18&lt;=#REF!), AND(#REF!=#REF!, F18&lt;=#REF!))), "CR", " ")</f>
        <v>#REF!</v>
      </c>
      <c r="S18" s="5" t="e">
        <f>IF(AND(B18=5000, OR(AND(#REF!=#REF!, F18&lt;=#REF!), AND(#REF!=#REF!, F18&lt;=#REF!))), "CR", " ")</f>
        <v>#REF!</v>
      </c>
      <c r="T18" s="4" t="e">
        <f>IF(AND(B18=10000, OR(AND(#REF!=#REF!, F18&lt;=#REF!), AND(#REF!=#REF!, F18&lt;=#REF!))), "CR", " ")</f>
        <v>#REF!</v>
      </c>
      <c r="U18" s="4" t="e">
        <f>IF(AND(B18="high jump", OR(AND(#REF!=#REF!, F18&gt;=#REF!), AND(#REF!=#REF!, F18&gt;=#REF!), AND(#REF!=#REF!, F18&gt;=#REF!), AND(#REF!=#REF!, F18&gt;=#REF!), AND(#REF!=#REF!, F18&gt;=#REF!))), "CR", " ")</f>
        <v>#REF!</v>
      </c>
      <c r="V18" s="4" t="e">
        <f>IF(AND(B18="long jump", OR(AND(#REF!=#REF!, F18&gt;=#REF!), AND(#REF!=#REF!, F18&gt;=#REF!), AND(#REF!=#REF!, F18&gt;=#REF!), AND(#REF!=#REF!, F18&gt;=#REF!), AND(#REF!=#REF!, F18&gt;=#REF!))), "CR", " ")</f>
        <v>#REF!</v>
      </c>
      <c r="W18" s="4" t="e">
        <f>IF(AND(B18="triple jump", OR(AND(#REF!=#REF!, F18&gt;=#REF!), AND(#REF!=#REF!, F18&gt;=#REF!), AND(#REF!=#REF!, F18&gt;=#REF!), AND(#REF!=#REF!, F18&gt;=#REF!), AND(#REF!=#REF!, F18&gt;=#REF!))), "CR", " ")</f>
        <v>#REF!</v>
      </c>
      <c r="X18" s="4" t="e">
        <f>IF(AND(B18="pole vault", OR(AND(#REF!=#REF!, F18&gt;=#REF!), AND(#REF!=#REF!, F18&gt;=#REF!), AND(#REF!=#REF!, F18&gt;=#REF!), AND(#REF!=#REF!, F18&gt;=#REF!), AND(#REF!=#REF!, F18&gt;=#REF!))), "CR", " ")</f>
        <v>#REF!</v>
      </c>
      <c r="Y18" s="4" t="e">
        <f>IF(AND(B18="discus 1",#REF! =#REF!, F18&gt;=#REF!), "CR", " ")</f>
        <v>#REF!</v>
      </c>
      <c r="Z18" s="4" t="e">
        <f>IF(AND(B18="discus 1.25",#REF! =#REF!, F18&gt;=#REF!), "CR", " ")</f>
        <v>#REF!</v>
      </c>
      <c r="AA18" s="4" t="e">
        <f>IF(AND(B18="discus 1.5",#REF! =#REF!, F18&gt;=#REF!), "CR", " ")</f>
        <v>#REF!</v>
      </c>
      <c r="AB18" s="4" t="e">
        <f>IF(AND(B18="discus 1.75",#REF! =#REF!, F18&gt;=#REF!), "CR", " ")</f>
        <v>#REF!</v>
      </c>
      <c r="AC18" s="4" t="e">
        <f>IF(AND(B18="discus 2",#REF! =#REF!, F18&gt;=#REF!), "CR", " ")</f>
        <v>#REF!</v>
      </c>
      <c r="AD18" s="4" t="e">
        <f>IF(AND(B18="hammer 4",#REF! =#REF!, F18&gt;=#REF!), "CR", " ")</f>
        <v>#REF!</v>
      </c>
      <c r="AE18" s="4" t="e">
        <f>IF(AND(B18="hammer 5",#REF! =#REF!, F18&gt;=#REF!), "CR", " ")</f>
        <v>#REF!</v>
      </c>
      <c r="AF18" s="4" t="e">
        <f>IF(AND(B18="hammer 6",#REF! =#REF!, F18&gt;=#REF!), "CR", " ")</f>
        <v>#REF!</v>
      </c>
      <c r="AG18" s="4" t="e">
        <f>IF(AND(B18="hammer 7.26",#REF! =#REF!, F18&gt;=#REF!), "CR", " ")</f>
        <v>#REF!</v>
      </c>
      <c r="AH18" s="4" t="e">
        <f>IF(AND(B18="javelin 400",#REF! =#REF!, F18&gt;=#REF!), "CR", " ")</f>
        <v>#REF!</v>
      </c>
      <c r="AI18" s="4" t="e">
        <f>IF(AND(B18="javelin 600",#REF! =#REF!, F18&gt;=#REF!), "CR", " ")</f>
        <v>#REF!</v>
      </c>
      <c r="AJ18" s="4" t="e">
        <f>IF(AND(B18="javelin 700",#REF! =#REF!, F18&gt;=#REF!), "CR", " ")</f>
        <v>#REF!</v>
      </c>
      <c r="AK18" s="4" t="e">
        <f>IF(AND(B18="javelin 800", OR(AND(#REF!=#REF!, F18&gt;=#REF!), AND(#REF!=#REF!, F18&gt;=#REF!))), "CR", " ")</f>
        <v>#REF!</v>
      </c>
      <c r="AL18" s="4" t="e">
        <f>IF(AND(B18="shot 3",#REF! =#REF!, F18&gt;=#REF!), "CR", " ")</f>
        <v>#REF!</v>
      </c>
      <c r="AM18" s="4" t="e">
        <f>IF(AND(B18="shot 4",#REF! =#REF!, F18&gt;=#REF!), "CR", " ")</f>
        <v>#REF!</v>
      </c>
      <c r="AN18" s="4" t="e">
        <f>IF(AND(B18="shot 5",#REF! =#REF!, F18&gt;=#REF!), "CR", " ")</f>
        <v>#REF!</v>
      </c>
      <c r="AO18" s="4" t="e">
        <f>IF(AND(B18="shot 6",#REF! =#REF!, F18&gt;=#REF!), "CR", " ")</f>
        <v>#REF!</v>
      </c>
      <c r="AP18" s="4" t="e">
        <f>IF(AND(B18="shot 7.26",#REF! =#REF!, F18&gt;=#REF!), "CR", " ")</f>
        <v>#REF!</v>
      </c>
      <c r="AQ18" s="4" t="e">
        <f>IF(AND(B18="60H",OR(AND(#REF!=#REF!,F18&lt;=#REF!),AND(#REF!=#REF!,F18&lt;=#REF!),AND(#REF!=#REF!,F18&lt;=#REF!),AND(#REF!=#REF!,F18&lt;=#REF!),AND(#REF!=#REF!,F18&lt;=#REF!))),"CR"," ")</f>
        <v>#REF!</v>
      </c>
      <c r="AR18" s="4" t="e">
        <f>IF(AND(B18="75H", AND(#REF!=#REF!, F18&lt;=#REF!)), "CR", " ")</f>
        <v>#REF!</v>
      </c>
      <c r="AS18" s="4" t="e">
        <f>IF(AND(B18="80H", AND(#REF!=#REF!, F18&lt;=#REF!)), "CR", " ")</f>
        <v>#REF!</v>
      </c>
      <c r="AT18" s="4" t="e">
        <f>IF(AND(B18="100H", AND(#REF!=#REF!, F18&lt;=#REF!)), "CR", " ")</f>
        <v>#REF!</v>
      </c>
      <c r="AU18" s="4" t="e">
        <f>IF(AND(B18="110H", OR(AND(#REF!=#REF!, F18&lt;=#REF!), AND(#REF!=#REF!, F18&lt;=#REF!))), "CR", " ")</f>
        <v>#REF!</v>
      </c>
      <c r="AV18" s="4" t="e">
        <f>IF(AND(B18="400H", OR(AND(#REF!=#REF!, F18&lt;=#REF!), AND(#REF!=#REF!, F18&lt;=#REF!), AND(#REF!=#REF!, F18&lt;=#REF!), AND(#REF!=#REF!, F18&lt;=#REF!))), "CR", " ")</f>
        <v>#REF!</v>
      </c>
      <c r="AW18" s="4" t="e">
        <f>IF(AND(B18="1500SC", AND(#REF!=#REF!, F18&lt;=#REF!)), "CR", " ")</f>
        <v>#REF!</v>
      </c>
      <c r="AX18" s="4" t="e">
        <f>IF(AND(B18="2000SC", OR(AND(#REF!=#REF!, F18&lt;=#REF!), AND(#REF!=#REF!, F18&lt;=#REF!))), "CR", " ")</f>
        <v>#REF!</v>
      </c>
      <c r="AY18" s="4" t="e">
        <f>IF(AND(B18="3000SC", OR(AND(#REF!=#REF!, F18&lt;=#REF!), AND(#REF!=#REF!, F18&lt;=#REF!))), "CR", " ")</f>
        <v>#REF!</v>
      </c>
      <c r="AZ18" s="5" t="e">
        <f>IF(AND(B18="4x100", OR(AND(#REF!=#REF!, F18&lt;=#REF!), AND(#REF!=#REF!, F18&lt;=#REF!), AND(#REF!=#REF!, F18&lt;=#REF!), AND(#REF!=#REF!, F18&lt;=#REF!), AND(#REF!=#REF!, F18&lt;=#REF!))), "CR", " ")</f>
        <v>#REF!</v>
      </c>
      <c r="BA18" s="5" t="e">
        <f>IF(AND(B18="4x200", OR(AND(#REF!=#REF!, F18&lt;=#REF!), AND(#REF!=#REF!, F18&lt;=#REF!), AND(#REF!=#REF!, F18&lt;=#REF!), AND(#REF!=#REF!, F18&lt;=#REF!), AND(#REF!=#REF!, F18&lt;=#REF!))), "CR", " ")</f>
        <v>#REF!</v>
      </c>
      <c r="BB18" s="5" t="e">
        <f>IF(AND(B18="4x300", AND(#REF!=#REF!, F18&lt;=#REF!)), "CR", " ")</f>
        <v>#REF!</v>
      </c>
      <c r="BC18" s="5" t="e">
        <f>IF(AND(B18="4x400", OR(AND(#REF!=#REF!, F18&lt;=#REF!), AND(#REF!=#REF!, F18&lt;=#REF!), AND(#REF!=#REF!, F18&lt;=#REF!), AND(#REF!=#REF!, F18&lt;=#REF!))), "CR", " ")</f>
        <v>#REF!</v>
      </c>
      <c r="BD18" s="5" t="e">
        <f>IF(AND(B18="3x800", OR(AND(#REF!=#REF!, F18&lt;=#REF!), AND(#REF!=#REF!, F18&lt;=#REF!), AND(#REF!=#REF!, F18&lt;=#REF!))), "CR", " ")</f>
        <v>#REF!</v>
      </c>
      <c r="BE18" s="5" t="e">
        <f>IF(AND(B18="pentathlon", OR(AND(#REF!=#REF!, F18&gt;=#REF!), AND(#REF!=#REF!, F18&gt;=#REF!),AND(#REF!=#REF!, F18&gt;=#REF!),AND(#REF!=#REF!, F18&gt;=#REF!))), "CR", " ")</f>
        <v>#REF!</v>
      </c>
      <c r="BF18" s="5" t="e">
        <f>IF(AND(B18="heptathlon", OR(AND(#REF!=#REF!, F18&gt;=#REF!), AND(#REF!=#REF!, F18&gt;=#REF!))), "CR", " ")</f>
        <v>#REF!</v>
      </c>
      <c r="BG18" s="5" t="e">
        <f>IF(AND(B18="decathlon", OR(AND(#REF!=#REF!, F18&gt;=#REF!), AND(#REF!=#REF!, F18&gt;=#REF!),AND(#REF!=#REF!, F18&gt;=#REF!))), "CR", " ")</f>
        <v>#REF!</v>
      </c>
    </row>
    <row r="19" spans="1:59" hidden="1">
      <c r="A19" s="1" t="e">
        <f>#REF!</f>
        <v>#REF!</v>
      </c>
      <c r="B19" s="2">
        <v>100</v>
      </c>
      <c r="C19" s="1" t="s">
        <v>90</v>
      </c>
      <c r="D19" s="1" t="s">
        <v>91</v>
      </c>
      <c r="E19" s="6" t="s">
        <v>8</v>
      </c>
      <c r="F19" s="8">
        <v>11.41</v>
      </c>
      <c r="G19" s="10">
        <v>44786</v>
      </c>
      <c r="H19" s="2" t="s">
        <v>261</v>
      </c>
      <c r="I19" s="2" t="s">
        <v>332</v>
      </c>
      <c r="J19" s="5" t="e">
        <f>IF(AND(B19=100, OR(AND(#REF!=#REF!, F19&lt;=#REF!), AND(#REF!=#REF!, F19&lt;=#REF!), AND(#REF!=#REF!, F19&lt;=#REF!), AND(#REF!=#REF!, F19&lt;=#REF!), AND(#REF!=#REF!, F19&lt;=#REF!))), "CR", " ")</f>
        <v>#REF!</v>
      </c>
      <c r="K19" s="5" t="e">
        <f>IF(AND(B19=200, OR(AND(#REF!=#REF!, F19&lt;=#REF!), AND(#REF!=#REF!, F19&lt;=#REF!), AND(#REF!=#REF!, F19&lt;=#REF!), AND(#REF!=#REF!, F19&lt;=#REF!), AND(#REF!=#REF!, F19&lt;=#REF!))), "CR", " ")</f>
        <v>#REF!</v>
      </c>
      <c r="L19" s="5" t="e">
        <f>IF(AND(B19=300, OR(AND(#REF!=#REF!, F19&lt;=#REF!), AND(#REF!=#REF!, F19&lt;=#REF!))), "CR", " ")</f>
        <v>#REF!</v>
      </c>
      <c r="M19" s="5" t="e">
        <f>IF(AND(B19=400, OR(AND(#REF!=#REF!, F19&lt;=#REF!), AND(#REF!=#REF!, F19&lt;=#REF!), AND(#REF!=#REF!, F19&lt;=#REF!), AND(#REF!=#REF!, F19&lt;=#REF!))), "CR", " ")</f>
        <v>#REF!</v>
      </c>
      <c r="N19" s="5" t="e">
        <f>IF(AND(B19=800, OR(AND(#REF!=#REF!, F19&lt;=#REF!), AND(#REF!=#REF!, F19&lt;=#REF!), AND(#REF!=#REF!, F19&lt;=#REF!), AND(#REF!=#REF!, F19&lt;=#REF!), AND(#REF!=#REF!, F19&lt;=#REF!))), "CR", " ")</f>
        <v>#REF!</v>
      </c>
      <c r="O19" s="5" t="e">
        <f>IF(AND(B19=1000, OR(AND(#REF!=#REF!, F19&lt;=#REF!), AND(#REF!=#REF!, F19&lt;=#REF!))), "CR", " ")</f>
        <v>#REF!</v>
      </c>
      <c r="P19" s="5" t="e">
        <f>IF(AND(B19=1500, OR(AND(#REF!=#REF!, F19&lt;=#REF!), AND(#REF!=#REF!, F19&lt;=#REF!), AND(#REF!=#REF!, F19&lt;=#REF!), AND(#REF!=#REF!, F19&lt;=#REF!), AND(#REF!=#REF!, F19&lt;=#REF!))), "CR", " ")</f>
        <v>#REF!</v>
      </c>
      <c r="Q19" s="5" t="e">
        <f>IF(AND(B19="1600 (Mile)",OR(AND(#REF!=#REF!,F19&lt;=#REF!),AND(#REF!=#REF!,F19&lt;=#REF!),AND(#REF!=#REF!,F19&lt;=#REF!),AND(#REF!=#REF!,F19&lt;=#REF!))),"CR"," ")</f>
        <v>#REF!</v>
      </c>
      <c r="R19" s="5" t="e">
        <f>IF(AND(B19=3000, OR(AND(#REF!=#REF!, F19&lt;=#REF!), AND(#REF!=#REF!, F19&lt;=#REF!), AND(#REF!=#REF!, F19&lt;=#REF!), AND(#REF!=#REF!, F19&lt;=#REF!))), "CR", " ")</f>
        <v>#REF!</v>
      </c>
      <c r="S19" s="5" t="e">
        <f>IF(AND(B19=5000, OR(AND(#REF!=#REF!, F19&lt;=#REF!), AND(#REF!=#REF!, F19&lt;=#REF!))), "CR", " ")</f>
        <v>#REF!</v>
      </c>
      <c r="T19" s="4" t="e">
        <f>IF(AND(B19=10000, OR(AND(#REF!=#REF!, F19&lt;=#REF!), AND(#REF!=#REF!, F19&lt;=#REF!))), "CR", " ")</f>
        <v>#REF!</v>
      </c>
      <c r="U19" s="4" t="e">
        <f>IF(AND(B19="high jump", OR(AND(#REF!=#REF!, F19&gt;=#REF!), AND(#REF!=#REF!, F19&gt;=#REF!), AND(#REF!=#REF!, F19&gt;=#REF!), AND(#REF!=#REF!, F19&gt;=#REF!), AND(#REF!=#REF!, F19&gt;=#REF!))), "CR", " ")</f>
        <v>#REF!</v>
      </c>
      <c r="V19" s="4" t="e">
        <f>IF(AND(B19="long jump", OR(AND(#REF!=#REF!, F19&gt;=#REF!), AND(#REF!=#REF!, F19&gt;=#REF!), AND(#REF!=#REF!, F19&gt;=#REF!), AND(#REF!=#REF!, F19&gt;=#REF!), AND(#REF!=#REF!, F19&gt;=#REF!))), "CR", " ")</f>
        <v>#REF!</v>
      </c>
      <c r="W19" s="4" t="e">
        <f>IF(AND(B19="triple jump", OR(AND(#REF!=#REF!, F19&gt;=#REF!), AND(#REF!=#REF!, F19&gt;=#REF!), AND(#REF!=#REF!, F19&gt;=#REF!), AND(#REF!=#REF!, F19&gt;=#REF!), AND(#REF!=#REF!, F19&gt;=#REF!))), "CR", " ")</f>
        <v>#REF!</v>
      </c>
      <c r="X19" s="4" t="e">
        <f>IF(AND(B19="pole vault", OR(AND(#REF!=#REF!, F19&gt;=#REF!), AND(#REF!=#REF!, F19&gt;=#REF!), AND(#REF!=#REF!, F19&gt;=#REF!), AND(#REF!=#REF!, F19&gt;=#REF!), AND(#REF!=#REF!, F19&gt;=#REF!))), "CR", " ")</f>
        <v>#REF!</v>
      </c>
      <c r="Y19" s="4" t="e">
        <f>IF(AND(B19="discus 1",#REF! =#REF!, F19&gt;=#REF!), "CR", " ")</f>
        <v>#REF!</v>
      </c>
      <c r="Z19" s="4" t="e">
        <f>IF(AND(B19="discus 1.25",#REF! =#REF!, F19&gt;=#REF!), "CR", " ")</f>
        <v>#REF!</v>
      </c>
      <c r="AA19" s="4" t="e">
        <f>IF(AND(B19="discus 1.5",#REF! =#REF!, F19&gt;=#REF!), "CR", " ")</f>
        <v>#REF!</v>
      </c>
      <c r="AB19" s="4" t="e">
        <f>IF(AND(B19="discus 1.75",#REF! =#REF!, F19&gt;=#REF!), "CR", " ")</f>
        <v>#REF!</v>
      </c>
      <c r="AC19" s="4" t="e">
        <f>IF(AND(B19="discus 2",#REF! =#REF!, F19&gt;=#REF!), "CR", " ")</f>
        <v>#REF!</v>
      </c>
      <c r="AD19" s="4" t="e">
        <f>IF(AND(B19="hammer 4",#REF! =#REF!, F19&gt;=#REF!), "CR", " ")</f>
        <v>#REF!</v>
      </c>
      <c r="AE19" s="4" t="e">
        <f>IF(AND(B19="hammer 5",#REF! =#REF!, F19&gt;=#REF!), "CR", " ")</f>
        <v>#REF!</v>
      </c>
      <c r="AF19" s="4" t="e">
        <f>IF(AND(B19="hammer 6",#REF! =#REF!, F19&gt;=#REF!), "CR", " ")</f>
        <v>#REF!</v>
      </c>
      <c r="AG19" s="4" t="e">
        <f>IF(AND(B19="hammer 7.26",#REF! =#REF!, F19&gt;=#REF!), "CR", " ")</f>
        <v>#REF!</v>
      </c>
      <c r="AH19" s="4" t="e">
        <f>IF(AND(B19="javelin 400",#REF! =#REF!, F19&gt;=#REF!), "CR", " ")</f>
        <v>#REF!</v>
      </c>
      <c r="AI19" s="4" t="e">
        <f>IF(AND(B19="javelin 600",#REF! =#REF!, F19&gt;=#REF!), "CR", " ")</f>
        <v>#REF!</v>
      </c>
      <c r="AJ19" s="4" t="e">
        <f>IF(AND(B19="javelin 700",#REF! =#REF!, F19&gt;=#REF!), "CR", " ")</f>
        <v>#REF!</v>
      </c>
      <c r="AK19" s="4" t="e">
        <f>IF(AND(B19="javelin 800", OR(AND(#REF!=#REF!, F19&gt;=#REF!), AND(#REF!=#REF!, F19&gt;=#REF!))), "CR", " ")</f>
        <v>#REF!</v>
      </c>
      <c r="AL19" s="4" t="e">
        <f>IF(AND(B19="shot 3",#REF! =#REF!, F19&gt;=#REF!), "CR", " ")</f>
        <v>#REF!</v>
      </c>
      <c r="AM19" s="4" t="e">
        <f>IF(AND(B19="shot 4",#REF! =#REF!, F19&gt;=#REF!), "CR", " ")</f>
        <v>#REF!</v>
      </c>
      <c r="AN19" s="4" t="e">
        <f>IF(AND(B19="shot 5",#REF! =#REF!, F19&gt;=#REF!), "CR", " ")</f>
        <v>#REF!</v>
      </c>
      <c r="AO19" s="4" t="e">
        <f>IF(AND(B19="shot 6",#REF! =#REF!, F19&gt;=#REF!), "CR", " ")</f>
        <v>#REF!</v>
      </c>
      <c r="AP19" s="4" t="e">
        <f>IF(AND(B19="shot 7.26",#REF! =#REF!, F19&gt;=#REF!), "CR", " ")</f>
        <v>#REF!</v>
      </c>
      <c r="AQ19" s="4" t="e">
        <f>IF(AND(B19="60H",OR(AND(#REF!=#REF!,F19&lt;=#REF!),AND(#REF!=#REF!,F19&lt;=#REF!),AND(#REF!=#REF!,F19&lt;=#REF!),AND(#REF!=#REF!,F19&lt;=#REF!),AND(#REF!=#REF!,F19&lt;=#REF!))),"CR"," ")</f>
        <v>#REF!</v>
      </c>
      <c r="AR19" s="4" t="e">
        <f>IF(AND(B19="75H", AND(#REF!=#REF!, F19&lt;=#REF!)), "CR", " ")</f>
        <v>#REF!</v>
      </c>
      <c r="AS19" s="4" t="e">
        <f>IF(AND(B19="80H", AND(#REF!=#REF!, F19&lt;=#REF!)), "CR", " ")</f>
        <v>#REF!</v>
      </c>
      <c r="AT19" s="4" t="e">
        <f>IF(AND(B19="100H", AND(#REF!=#REF!, F19&lt;=#REF!)), "CR", " ")</f>
        <v>#REF!</v>
      </c>
      <c r="AU19" s="4" t="e">
        <f>IF(AND(B19="110H", OR(AND(#REF!=#REF!, F19&lt;=#REF!), AND(#REF!=#REF!, F19&lt;=#REF!))), "CR", " ")</f>
        <v>#REF!</v>
      </c>
      <c r="AV19" s="4" t="e">
        <f>IF(AND(B19="400H", OR(AND(#REF!=#REF!, F19&lt;=#REF!), AND(#REF!=#REF!, F19&lt;=#REF!), AND(#REF!=#REF!, F19&lt;=#REF!), AND(#REF!=#REF!, F19&lt;=#REF!))), "CR", " ")</f>
        <v>#REF!</v>
      </c>
      <c r="AW19" s="4" t="e">
        <f>IF(AND(B19="1500SC", AND(#REF!=#REF!, F19&lt;=#REF!)), "CR", " ")</f>
        <v>#REF!</v>
      </c>
      <c r="AX19" s="4" t="e">
        <f>IF(AND(B19="2000SC", OR(AND(#REF!=#REF!, F19&lt;=#REF!), AND(#REF!=#REF!, F19&lt;=#REF!))), "CR", " ")</f>
        <v>#REF!</v>
      </c>
      <c r="AY19" s="4" t="e">
        <f>IF(AND(B19="3000SC", OR(AND(#REF!=#REF!, F19&lt;=#REF!), AND(#REF!=#REF!, F19&lt;=#REF!))), "CR", " ")</f>
        <v>#REF!</v>
      </c>
      <c r="AZ19" s="5" t="e">
        <f>IF(AND(B19="4x100", OR(AND(#REF!=#REF!, F19&lt;=#REF!), AND(#REF!=#REF!, F19&lt;=#REF!), AND(#REF!=#REF!, F19&lt;=#REF!), AND(#REF!=#REF!, F19&lt;=#REF!), AND(#REF!=#REF!, F19&lt;=#REF!))), "CR", " ")</f>
        <v>#REF!</v>
      </c>
      <c r="BA19" s="5" t="e">
        <f>IF(AND(B19="4x200", OR(AND(#REF!=#REF!, F19&lt;=#REF!), AND(#REF!=#REF!, F19&lt;=#REF!), AND(#REF!=#REF!, F19&lt;=#REF!), AND(#REF!=#REF!, F19&lt;=#REF!), AND(#REF!=#REF!, F19&lt;=#REF!))), "CR", " ")</f>
        <v>#REF!</v>
      </c>
      <c r="BB19" s="5" t="e">
        <f>IF(AND(B19="4x300", AND(#REF!=#REF!, F19&lt;=#REF!)), "CR", " ")</f>
        <v>#REF!</v>
      </c>
      <c r="BC19" s="5" t="e">
        <f>IF(AND(B19="4x400", OR(AND(#REF!=#REF!, F19&lt;=#REF!), AND(#REF!=#REF!, F19&lt;=#REF!), AND(#REF!=#REF!, F19&lt;=#REF!), AND(#REF!=#REF!, F19&lt;=#REF!))), "CR", " ")</f>
        <v>#REF!</v>
      </c>
      <c r="BD19" s="5" t="e">
        <f>IF(AND(B19="3x800", OR(AND(#REF!=#REF!, F19&lt;=#REF!), AND(#REF!=#REF!, F19&lt;=#REF!), AND(#REF!=#REF!, F19&lt;=#REF!))), "CR", " ")</f>
        <v>#REF!</v>
      </c>
      <c r="BE19" s="5" t="e">
        <f>IF(AND(B19="pentathlon", OR(AND(#REF!=#REF!, F19&gt;=#REF!), AND(#REF!=#REF!, F19&gt;=#REF!),AND(#REF!=#REF!, F19&gt;=#REF!),AND(#REF!=#REF!, F19&gt;=#REF!))), "CR", " ")</f>
        <v>#REF!</v>
      </c>
      <c r="BF19" s="5" t="e">
        <f>IF(AND(B19="heptathlon", OR(AND(#REF!=#REF!, F19&gt;=#REF!), AND(#REF!=#REF!, F19&gt;=#REF!))), "CR", " ")</f>
        <v>#REF!</v>
      </c>
      <c r="BG19" s="5" t="e">
        <f>IF(AND(B19="decathlon", OR(AND(#REF!=#REF!, F19&gt;=#REF!), AND(#REF!=#REF!, F19&gt;=#REF!),AND(#REF!=#REF!, F19&gt;=#REF!))), "CR", " ")</f>
        <v>#REF!</v>
      </c>
    </row>
    <row r="20" spans="1:59" hidden="1">
      <c r="A20" s="1" t="e">
        <f>#REF!</f>
        <v>#REF!</v>
      </c>
      <c r="B20" s="2">
        <v>100</v>
      </c>
      <c r="C20" s="1" t="s">
        <v>150</v>
      </c>
      <c r="D20" s="1" t="s">
        <v>151</v>
      </c>
      <c r="E20" s="6" t="s">
        <v>4</v>
      </c>
      <c r="F20" s="14">
        <v>11.5</v>
      </c>
      <c r="G20" s="10">
        <v>44678</v>
      </c>
      <c r="H20" s="2" t="s">
        <v>164</v>
      </c>
      <c r="I20" s="2" t="s">
        <v>165</v>
      </c>
      <c r="J20" s="5" t="e">
        <f>IF(AND(B20=100, OR(AND(#REF!=#REF!, F20&lt;=#REF!), AND(#REF!=#REF!, F20&lt;=#REF!), AND(#REF!=#REF!, F20&lt;=#REF!), AND(#REF!=#REF!, F20&lt;=#REF!), AND(#REF!=#REF!, F20&lt;=#REF!))), "CR", " ")</f>
        <v>#REF!</v>
      </c>
      <c r="K20" s="5" t="e">
        <f>IF(AND(B20=200, OR(AND(#REF!=#REF!, F20&lt;=#REF!), AND(#REF!=#REF!, F20&lt;=#REF!), AND(#REF!=#REF!, F20&lt;=#REF!), AND(#REF!=#REF!, F20&lt;=#REF!), AND(#REF!=#REF!, F20&lt;=#REF!))), "CR", " ")</f>
        <v>#REF!</v>
      </c>
      <c r="L20" s="5" t="e">
        <f>IF(AND(B20=300, OR(AND(#REF!=#REF!, F20&lt;=#REF!), AND(#REF!=#REF!, F20&lt;=#REF!))), "CR", " ")</f>
        <v>#REF!</v>
      </c>
      <c r="M20" s="5" t="e">
        <f>IF(AND(B20=400, OR(AND(#REF!=#REF!, F20&lt;=#REF!), AND(#REF!=#REF!, F20&lt;=#REF!), AND(#REF!=#REF!, F20&lt;=#REF!), AND(#REF!=#REF!, F20&lt;=#REF!))), "CR", " ")</f>
        <v>#REF!</v>
      </c>
      <c r="N20" s="5" t="e">
        <f>IF(AND(B20=800, OR(AND(#REF!=#REF!, F20&lt;=#REF!), AND(#REF!=#REF!, F20&lt;=#REF!), AND(#REF!=#REF!, F20&lt;=#REF!), AND(#REF!=#REF!, F20&lt;=#REF!), AND(#REF!=#REF!, F20&lt;=#REF!))), "CR", " ")</f>
        <v>#REF!</v>
      </c>
      <c r="O20" s="5" t="e">
        <f>IF(AND(B20=1000, OR(AND(#REF!=#REF!, F20&lt;=#REF!), AND(#REF!=#REF!, F20&lt;=#REF!))), "CR", " ")</f>
        <v>#REF!</v>
      </c>
      <c r="P20" s="5" t="e">
        <f>IF(AND(B20=1500, OR(AND(#REF!=#REF!, F20&lt;=#REF!), AND(#REF!=#REF!, F20&lt;=#REF!), AND(#REF!=#REF!, F20&lt;=#REF!), AND(#REF!=#REF!, F20&lt;=#REF!), AND(#REF!=#REF!, F20&lt;=#REF!))), "CR", " ")</f>
        <v>#REF!</v>
      </c>
      <c r="Q20" s="5" t="e">
        <f>IF(AND(B20="1600 (Mile)",OR(AND(#REF!=#REF!,F20&lt;=#REF!),AND(#REF!=#REF!,F20&lt;=#REF!),AND(#REF!=#REF!,F20&lt;=#REF!),AND(#REF!=#REF!,F20&lt;=#REF!))),"CR"," ")</f>
        <v>#REF!</v>
      </c>
      <c r="R20" s="5" t="e">
        <f>IF(AND(B20=3000, OR(AND(#REF!=#REF!, F20&lt;=#REF!), AND(#REF!=#REF!, F20&lt;=#REF!), AND(#REF!=#REF!, F20&lt;=#REF!), AND(#REF!=#REF!, F20&lt;=#REF!))), "CR", " ")</f>
        <v>#REF!</v>
      </c>
      <c r="S20" s="5" t="e">
        <f>IF(AND(B20=5000, OR(AND(#REF!=#REF!, F20&lt;=#REF!), AND(#REF!=#REF!, F20&lt;=#REF!))), "CR", " ")</f>
        <v>#REF!</v>
      </c>
      <c r="T20" s="4" t="e">
        <f>IF(AND(B20=10000, OR(AND(#REF!=#REF!, F20&lt;=#REF!), AND(#REF!=#REF!, F20&lt;=#REF!))), "CR", " ")</f>
        <v>#REF!</v>
      </c>
      <c r="U20" s="4" t="e">
        <f>IF(AND(B20="high jump", OR(AND(#REF!=#REF!, F20&gt;=#REF!), AND(#REF!=#REF!, F20&gt;=#REF!), AND(#REF!=#REF!, F20&gt;=#REF!), AND(#REF!=#REF!, F20&gt;=#REF!), AND(#REF!=#REF!, F20&gt;=#REF!))), "CR", " ")</f>
        <v>#REF!</v>
      </c>
      <c r="V20" s="4" t="e">
        <f>IF(AND(B20="long jump", OR(AND(#REF!=#REF!, F20&gt;=#REF!), AND(#REF!=#REF!, F20&gt;=#REF!), AND(#REF!=#REF!, F20&gt;=#REF!), AND(#REF!=#REF!, F20&gt;=#REF!), AND(#REF!=#REF!, F20&gt;=#REF!))), "CR", " ")</f>
        <v>#REF!</v>
      </c>
      <c r="W20" s="4" t="e">
        <f>IF(AND(B20="triple jump", OR(AND(#REF!=#REF!, F20&gt;=#REF!), AND(#REF!=#REF!, F20&gt;=#REF!), AND(#REF!=#REF!, F20&gt;=#REF!), AND(#REF!=#REF!, F20&gt;=#REF!), AND(#REF!=#REF!, F20&gt;=#REF!))), "CR", " ")</f>
        <v>#REF!</v>
      </c>
      <c r="X20" s="4" t="e">
        <f>IF(AND(B20="pole vault", OR(AND(#REF!=#REF!, F20&gt;=#REF!), AND(#REF!=#REF!, F20&gt;=#REF!), AND(#REF!=#REF!, F20&gt;=#REF!), AND(#REF!=#REF!, F20&gt;=#REF!), AND(#REF!=#REF!, F20&gt;=#REF!))), "CR", " ")</f>
        <v>#REF!</v>
      </c>
      <c r="Y20" s="4" t="e">
        <f>IF(AND(B20="discus 1",#REF! =#REF!, F20&gt;=#REF!), "CR", " ")</f>
        <v>#REF!</v>
      </c>
      <c r="Z20" s="4" t="e">
        <f>IF(AND(B20="discus 1.25",#REF! =#REF!, F20&gt;=#REF!), "CR", " ")</f>
        <v>#REF!</v>
      </c>
      <c r="AA20" s="4" t="e">
        <f>IF(AND(B20="discus 1.5",#REF! =#REF!, F20&gt;=#REF!), "CR", " ")</f>
        <v>#REF!</v>
      </c>
      <c r="AB20" s="4" t="e">
        <f>IF(AND(B20="discus 1.75",#REF! =#REF!, F20&gt;=#REF!), "CR", " ")</f>
        <v>#REF!</v>
      </c>
      <c r="AC20" s="4" t="e">
        <f>IF(AND(B20="discus 2",#REF! =#REF!, F20&gt;=#REF!), "CR", " ")</f>
        <v>#REF!</v>
      </c>
      <c r="AD20" s="4" t="e">
        <f>IF(AND(B20="hammer 4",#REF! =#REF!, F20&gt;=#REF!), "CR", " ")</f>
        <v>#REF!</v>
      </c>
      <c r="AE20" s="4" t="e">
        <f>IF(AND(B20="hammer 5",#REF! =#REF!, F20&gt;=#REF!), "CR", " ")</f>
        <v>#REF!</v>
      </c>
      <c r="AF20" s="4" t="e">
        <f>IF(AND(B20="hammer 6",#REF! =#REF!, F20&gt;=#REF!), "CR", " ")</f>
        <v>#REF!</v>
      </c>
      <c r="AG20" s="4" t="e">
        <f>IF(AND(B20="hammer 7.26",#REF! =#REF!, F20&gt;=#REF!), "CR", " ")</f>
        <v>#REF!</v>
      </c>
      <c r="AH20" s="4" t="e">
        <f>IF(AND(B20="javelin 400",#REF! =#REF!, F20&gt;=#REF!), "CR", " ")</f>
        <v>#REF!</v>
      </c>
      <c r="AI20" s="4" t="e">
        <f>IF(AND(B20="javelin 600",#REF! =#REF!, F20&gt;=#REF!), "CR", " ")</f>
        <v>#REF!</v>
      </c>
      <c r="AJ20" s="4" t="e">
        <f>IF(AND(B20="javelin 700",#REF! =#REF!, F20&gt;=#REF!), "CR", " ")</f>
        <v>#REF!</v>
      </c>
      <c r="AK20" s="4" t="e">
        <f>IF(AND(B20="javelin 800", OR(AND(#REF!=#REF!, F20&gt;=#REF!), AND(#REF!=#REF!, F20&gt;=#REF!))), "CR", " ")</f>
        <v>#REF!</v>
      </c>
      <c r="AL20" s="4" t="e">
        <f>IF(AND(B20="shot 3",#REF! =#REF!, F20&gt;=#REF!), "CR", " ")</f>
        <v>#REF!</v>
      </c>
      <c r="AM20" s="4" t="e">
        <f>IF(AND(B20="shot 4",#REF! =#REF!, F20&gt;=#REF!), "CR", " ")</f>
        <v>#REF!</v>
      </c>
      <c r="AN20" s="4" t="e">
        <f>IF(AND(B20="shot 5",#REF! =#REF!, F20&gt;=#REF!), "CR", " ")</f>
        <v>#REF!</v>
      </c>
      <c r="AO20" s="4" t="e">
        <f>IF(AND(B20="shot 6",#REF! =#REF!, F20&gt;=#REF!), "CR", " ")</f>
        <v>#REF!</v>
      </c>
      <c r="AP20" s="4" t="e">
        <f>IF(AND(B20="shot 7.26",#REF! =#REF!, F20&gt;=#REF!), "CR", " ")</f>
        <v>#REF!</v>
      </c>
      <c r="AQ20" s="4" t="e">
        <f>IF(AND(B20="60H",OR(AND(#REF!=#REF!,F20&lt;=#REF!),AND(#REF!=#REF!,F20&lt;=#REF!),AND(#REF!=#REF!,F20&lt;=#REF!),AND(#REF!=#REF!,F20&lt;=#REF!),AND(#REF!=#REF!,F20&lt;=#REF!))),"CR"," ")</f>
        <v>#REF!</v>
      </c>
      <c r="AR20" s="4" t="e">
        <f>IF(AND(B20="75H", AND(#REF!=#REF!, F20&lt;=#REF!)), "CR", " ")</f>
        <v>#REF!</v>
      </c>
      <c r="AS20" s="4" t="e">
        <f>IF(AND(B20="80H", AND(#REF!=#REF!, F20&lt;=#REF!)), "CR", " ")</f>
        <v>#REF!</v>
      </c>
      <c r="AT20" s="4" t="e">
        <f>IF(AND(B20="100H", AND(#REF!=#REF!, F20&lt;=#REF!)), "CR", " ")</f>
        <v>#REF!</v>
      </c>
      <c r="AU20" s="4" t="e">
        <f>IF(AND(B20="110H", OR(AND(#REF!=#REF!, F20&lt;=#REF!), AND(#REF!=#REF!, F20&lt;=#REF!))), "CR", " ")</f>
        <v>#REF!</v>
      </c>
      <c r="AV20" s="4" t="e">
        <f>IF(AND(B20="400H", OR(AND(#REF!=#REF!, F20&lt;=#REF!), AND(#REF!=#REF!, F20&lt;=#REF!), AND(#REF!=#REF!, F20&lt;=#REF!), AND(#REF!=#REF!, F20&lt;=#REF!))), "CR", " ")</f>
        <v>#REF!</v>
      </c>
      <c r="AW20" s="4" t="e">
        <f>IF(AND(B20="1500SC", AND(#REF!=#REF!, F20&lt;=#REF!)), "CR", " ")</f>
        <v>#REF!</v>
      </c>
      <c r="AX20" s="4" t="e">
        <f>IF(AND(B20="2000SC", OR(AND(#REF!=#REF!, F20&lt;=#REF!), AND(#REF!=#REF!, F20&lt;=#REF!))), "CR", " ")</f>
        <v>#REF!</v>
      </c>
      <c r="AY20" s="4" t="e">
        <f>IF(AND(B20="3000SC", OR(AND(#REF!=#REF!, F20&lt;=#REF!), AND(#REF!=#REF!, F20&lt;=#REF!))), "CR", " ")</f>
        <v>#REF!</v>
      </c>
      <c r="AZ20" s="5" t="e">
        <f>IF(AND(B20="4x100", OR(AND(#REF!=#REF!, F20&lt;=#REF!), AND(#REF!=#REF!, F20&lt;=#REF!), AND(#REF!=#REF!, F20&lt;=#REF!), AND(#REF!=#REF!, F20&lt;=#REF!), AND(#REF!=#REF!, F20&lt;=#REF!))), "CR", " ")</f>
        <v>#REF!</v>
      </c>
      <c r="BA20" s="5" t="e">
        <f>IF(AND(B20="4x200", OR(AND(#REF!=#REF!, F20&lt;=#REF!), AND(#REF!=#REF!, F20&lt;=#REF!), AND(#REF!=#REF!, F20&lt;=#REF!), AND(#REF!=#REF!, F20&lt;=#REF!), AND(#REF!=#REF!, F20&lt;=#REF!))), "CR", " ")</f>
        <v>#REF!</v>
      </c>
      <c r="BB20" s="5" t="e">
        <f>IF(AND(B20="4x300", AND(#REF!=#REF!, F20&lt;=#REF!)), "CR", " ")</f>
        <v>#REF!</v>
      </c>
      <c r="BC20" s="5" t="e">
        <f>IF(AND(B20="4x400", OR(AND(#REF!=#REF!, F20&lt;=#REF!), AND(#REF!=#REF!, F20&lt;=#REF!), AND(#REF!=#REF!, F20&lt;=#REF!), AND(#REF!=#REF!, F20&lt;=#REF!))), "CR", " ")</f>
        <v>#REF!</v>
      </c>
      <c r="BD20" s="5" t="e">
        <f>IF(AND(B20="3x800", OR(AND(#REF!=#REF!, F20&lt;=#REF!), AND(#REF!=#REF!, F20&lt;=#REF!), AND(#REF!=#REF!, F20&lt;=#REF!))), "CR", " ")</f>
        <v>#REF!</v>
      </c>
      <c r="BE20" s="5" t="e">
        <f>IF(AND(B20="pentathlon", OR(AND(#REF!=#REF!, F20&gt;=#REF!), AND(#REF!=#REF!, F20&gt;=#REF!),AND(#REF!=#REF!, F20&gt;=#REF!),AND(#REF!=#REF!, F20&gt;=#REF!))), "CR", " ")</f>
        <v>#REF!</v>
      </c>
      <c r="BF20" s="5" t="e">
        <f>IF(AND(B20="heptathlon", OR(AND(#REF!=#REF!, F20&gt;=#REF!), AND(#REF!=#REF!, F20&gt;=#REF!))), "CR", " ")</f>
        <v>#REF!</v>
      </c>
      <c r="BG20" s="5" t="e">
        <f>IF(AND(B20="decathlon", OR(AND(#REF!=#REF!, F20&gt;=#REF!), AND(#REF!=#REF!, F20&gt;=#REF!),AND(#REF!=#REF!, F20&gt;=#REF!))), "CR", " ")</f>
        <v>#REF!</v>
      </c>
    </row>
    <row r="21" spans="1:59" hidden="1">
      <c r="A21" s="1" t="e">
        <f>#REF!</f>
        <v>#REF!</v>
      </c>
      <c r="B21" s="2">
        <v>100</v>
      </c>
      <c r="C21" s="1" t="s">
        <v>37</v>
      </c>
      <c r="D21" s="1" t="s">
        <v>38</v>
      </c>
      <c r="E21" s="6" t="s">
        <v>6</v>
      </c>
      <c r="F21" s="8">
        <v>11.52</v>
      </c>
      <c r="G21" s="10">
        <v>44661</v>
      </c>
      <c r="H21" s="2" t="s">
        <v>128</v>
      </c>
      <c r="I21" s="2" t="s">
        <v>129</v>
      </c>
      <c r="J21" s="5" t="e">
        <f>IF(AND(B21=100, OR(AND(#REF!=#REF!, F21&lt;=#REF!), AND(#REF!=#REF!, F21&lt;=#REF!), AND(#REF!=#REF!, F21&lt;=#REF!), AND(#REF!=#REF!, F21&lt;=#REF!), AND(#REF!=#REF!, F21&lt;=#REF!))), "CR", " ")</f>
        <v>#REF!</v>
      </c>
      <c r="K21" s="5" t="e">
        <f>IF(AND(B21=200, OR(AND(#REF!=#REF!, F21&lt;=#REF!), AND(#REF!=#REF!, F21&lt;=#REF!), AND(#REF!=#REF!, F21&lt;=#REF!), AND(#REF!=#REF!, F21&lt;=#REF!), AND(#REF!=#REF!, F21&lt;=#REF!))), "CR", " ")</f>
        <v>#REF!</v>
      </c>
      <c r="L21" s="5" t="e">
        <f>IF(AND(B21=300, OR(AND(#REF!=#REF!, F21&lt;=#REF!), AND(#REF!=#REF!, F21&lt;=#REF!))), "CR", " ")</f>
        <v>#REF!</v>
      </c>
      <c r="M21" s="5" t="e">
        <f>IF(AND(B21=400, OR(AND(#REF!=#REF!, F21&lt;=#REF!), AND(#REF!=#REF!, F21&lt;=#REF!), AND(#REF!=#REF!, F21&lt;=#REF!), AND(#REF!=#REF!, F21&lt;=#REF!))), "CR", " ")</f>
        <v>#REF!</v>
      </c>
      <c r="N21" s="5" t="e">
        <f>IF(AND(B21=800, OR(AND(#REF!=#REF!, F21&lt;=#REF!), AND(#REF!=#REF!, F21&lt;=#REF!), AND(#REF!=#REF!, F21&lt;=#REF!), AND(#REF!=#REF!, F21&lt;=#REF!), AND(#REF!=#REF!, F21&lt;=#REF!))), "CR", " ")</f>
        <v>#REF!</v>
      </c>
      <c r="O21" s="5" t="e">
        <f>IF(AND(B21=1000, OR(AND(#REF!=#REF!, F21&lt;=#REF!), AND(#REF!=#REF!, F21&lt;=#REF!))), "CR", " ")</f>
        <v>#REF!</v>
      </c>
      <c r="P21" s="5" t="e">
        <f>IF(AND(B21=1500, OR(AND(#REF!=#REF!, F21&lt;=#REF!), AND(#REF!=#REF!, F21&lt;=#REF!), AND(#REF!=#REF!, F21&lt;=#REF!), AND(#REF!=#REF!, F21&lt;=#REF!), AND(#REF!=#REF!, F21&lt;=#REF!))), "CR", " ")</f>
        <v>#REF!</v>
      </c>
      <c r="Q21" s="5" t="e">
        <f>IF(AND(B21="1600 (Mile)",OR(AND(#REF!=#REF!,F21&lt;=#REF!),AND(#REF!=#REF!,F21&lt;=#REF!),AND(#REF!=#REF!,F21&lt;=#REF!),AND(#REF!=#REF!,F21&lt;=#REF!))),"CR"," ")</f>
        <v>#REF!</v>
      </c>
      <c r="R21" s="5" t="e">
        <f>IF(AND(B21=3000, OR(AND(#REF!=#REF!, F21&lt;=#REF!), AND(#REF!=#REF!, F21&lt;=#REF!), AND(#REF!=#REF!, F21&lt;=#REF!), AND(#REF!=#REF!, F21&lt;=#REF!))), "CR", " ")</f>
        <v>#REF!</v>
      </c>
      <c r="S21" s="5" t="e">
        <f>IF(AND(B21=5000, OR(AND(#REF!=#REF!, F21&lt;=#REF!), AND(#REF!=#REF!, F21&lt;=#REF!))), "CR", " ")</f>
        <v>#REF!</v>
      </c>
      <c r="T21" s="4" t="e">
        <f>IF(AND(B21=10000, OR(AND(#REF!=#REF!, F21&lt;=#REF!), AND(#REF!=#REF!, F21&lt;=#REF!))), "CR", " ")</f>
        <v>#REF!</v>
      </c>
      <c r="U21" s="4" t="e">
        <f>IF(AND(B21="high jump", OR(AND(#REF!=#REF!, F21&gt;=#REF!), AND(#REF!=#REF!, F21&gt;=#REF!), AND(#REF!=#REF!, F21&gt;=#REF!), AND(#REF!=#REF!, F21&gt;=#REF!), AND(#REF!=#REF!, F21&gt;=#REF!))), "CR", " ")</f>
        <v>#REF!</v>
      </c>
      <c r="V21" s="4" t="e">
        <f>IF(AND(B21="long jump", OR(AND(#REF!=#REF!, F21&gt;=#REF!), AND(#REF!=#REF!, F21&gt;=#REF!), AND(#REF!=#REF!, F21&gt;=#REF!), AND(#REF!=#REF!, F21&gt;=#REF!), AND(#REF!=#REF!, F21&gt;=#REF!))), "CR", " ")</f>
        <v>#REF!</v>
      </c>
      <c r="W21" s="4" t="e">
        <f>IF(AND(B21="triple jump", OR(AND(#REF!=#REF!, F21&gt;=#REF!), AND(#REF!=#REF!, F21&gt;=#REF!), AND(#REF!=#REF!, F21&gt;=#REF!), AND(#REF!=#REF!, F21&gt;=#REF!), AND(#REF!=#REF!, F21&gt;=#REF!))), "CR", " ")</f>
        <v>#REF!</v>
      </c>
      <c r="X21" s="4" t="e">
        <f>IF(AND(B21="pole vault", OR(AND(#REF!=#REF!, F21&gt;=#REF!), AND(#REF!=#REF!, F21&gt;=#REF!), AND(#REF!=#REF!, F21&gt;=#REF!), AND(#REF!=#REF!, F21&gt;=#REF!), AND(#REF!=#REF!, F21&gt;=#REF!))), "CR", " ")</f>
        <v>#REF!</v>
      </c>
      <c r="Y21" s="4" t="e">
        <f>IF(AND(B21="discus 1",#REF! =#REF!, F21&gt;=#REF!), "CR", " ")</f>
        <v>#REF!</v>
      </c>
      <c r="Z21" s="4" t="e">
        <f>IF(AND(B21="discus 1.25",#REF! =#REF!, F21&gt;=#REF!), "CR", " ")</f>
        <v>#REF!</v>
      </c>
      <c r="AA21" s="4" t="e">
        <f>IF(AND(B21="discus 1.5",#REF! =#REF!, F21&gt;=#REF!), "CR", " ")</f>
        <v>#REF!</v>
      </c>
      <c r="AB21" s="4" t="e">
        <f>IF(AND(B21="discus 1.75",#REF! =#REF!, F21&gt;=#REF!), "CR", " ")</f>
        <v>#REF!</v>
      </c>
      <c r="AC21" s="4" t="e">
        <f>IF(AND(B21="discus 2",#REF! =#REF!, F21&gt;=#REF!), "CR", " ")</f>
        <v>#REF!</v>
      </c>
      <c r="AD21" s="4" t="e">
        <f>IF(AND(B21="hammer 4",#REF! =#REF!, F21&gt;=#REF!), "CR", " ")</f>
        <v>#REF!</v>
      </c>
      <c r="AE21" s="4" t="e">
        <f>IF(AND(B21="hammer 5",#REF! =#REF!, F21&gt;=#REF!), "CR", " ")</f>
        <v>#REF!</v>
      </c>
      <c r="AF21" s="4" t="e">
        <f>IF(AND(B21="hammer 6",#REF! =#REF!, F21&gt;=#REF!), "CR", " ")</f>
        <v>#REF!</v>
      </c>
      <c r="AG21" s="4" t="e">
        <f>IF(AND(B21="hammer 7.26",#REF! =#REF!, F21&gt;=#REF!), "CR", " ")</f>
        <v>#REF!</v>
      </c>
      <c r="AH21" s="4" t="e">
        <f>IF(AND(B21="javelin 400",#REF! =#REF!, F21&gt;=#REF!), "CR", " ")</f>
        <v>#REF!</v>
      </c>
      <c r="AI21" s="4" t="e">
        <f>IF(AND(B21="javelin 600",#REF! =#REF!, F21&gt;=#REF!), "CR", " ")</f>
        <v>#REF!</v>
      </c>
      <c r="AJ21" s="4" t="e">
        <f>IF(AND(B21="javelin 700",#REF! =#REF!, F21&gt;=#REF!), "CR", " ")</f>
        <v>#REF!</v>
      </c>
      <c r="AK21" s="4" t="e">
        <f>IF(AND(B21="javelin 800", OR(AND(#REF!=#REF!, F21&gt;=#REF!), AND(#REF!=#REF!, F21&gt;=#REF!))), "CR", " ")</f>
        <v>#REF!</v>
      </c>
      <c r="AL21" s="4" t="e">
        <f>IF(AND(B21="shot 3",#REF! =#REF!, F21&gt;=#REF!), "CR", " ")</f>
        <v>#REF!</v>
      </c>
      <c r="AM21" s="4" t="e">
        <f>IF(AND(B21="shot 4",#REF! =#REF!, F21&gt;=#REF!), "CR", " ")</f>
        <v>#REF!</v>
      </c>
      <c r="AN21" s="4" t="e">
        <f>IF(AND(B21="shot 5",#REF! =#REF!, F21&gt;=#REF!), "CR", " ")</f>
        <v>#REF!</v>
      </c>
      <c r="AO21" s="4" t="e">
        <f>IF(AND(B21="shot 6",#REF! =#REF!, F21&gt;=#REF!), "CR", " ")</f>
        <v>#REF!</v>
      </c>
      <c r="AP21" s="4" t="e">
        <f>IF(AND(B21="shot 7.26",#REF! =#REF!, F21&gt;=#REF!), "CR", " ")</f>
        <v>#REF!</v>
      </c>
      <c r="AQ21" s="4" t="e">
        <f>IF(AND(B21="60H",OR(AND(#REF!=#REF!,F21&lt;=#REF!),AND(#REF!=#REF!,F21&lt;=#REF!),AND(#REF!=#REF!,F21&lt;=#REF!),AND(#REF!=#REF!,F21&lt;=#REF!),AND(#REF!=#REF!,F21&lt;=#REF!))),"CR"," ")</f>
        <v>#REF!</v>
      </c>
      <c r="AR21" s="4" t="e">
        <f>IF(AND(B21="75H", AND(#REF!=#REF!, F21&lt;=#REF!)), "CR", " ")</f>
        <v>#REF!</v>
      </c>
      <c r="AS21" s="4" t="e">
        <f>IF(AND(B21="80H", AND(#REF!=#REF!, F21&lt;=#REF!)), "CR", " ")</f>
        <v>#REF!</v>
      </c>
      <c r="AT21" s="4" t="e">
        <f>IF(AND(B21="100H", AND(#REF!=#REF!, F21&lt;=#REF!)), "CR", " ")</f>
        <v>#REF!</v>
      </c>
      <c r="AU21" s="4" t="e">
        <f>IF(AND(B21="110H", OR(AND(#REF!=#REF!, F21&lt;=#REF!), AND(#REF!=#REF!, F21&lt;=#REF!))), "CR", " ")</f>
        <v>#REF!</v>
      </c>
      <c r="AV21" s="4" t="e">
        <f>IF(AND(B21="400H", OR(AND(#REF!=#REF!, F21&lt;=#REF!), AND(#REF!=#REF!, F21&lt;=#REF!), AND(#REF!=#REF!, F21&lt;=#REF!), AND(#REF!=#REF!, F21&lt;=#REF!))), "CR", " ")</f>
        <v>#REF!</v>
      </c>
      <c r="AW21" s="4" t="e">
        <f>IF(AND(B21="1500SC", AND(#REF!=#REF!, F21&lt;=#REF!)), "CR", " ")</f>
        <v>#REF!</v>
      </c>
      <c r="AX21" s="4" t="e">
        <f>IF(AND(B21="2000SC", OR(AND(#REF!=#REF!, F21&lt;=#REF!), AND(#REF!=#REF!, F21&lt;=#REF!))), "CR", " ")</f>
        <v>#REF!</v>
      </c>
      <c r="AY21" s="4" t="e">
        <f>IF(AND(B21="3000SC", OR(AND(#REF!=#REF!, F21&lt;=#REF!), AND(#REF!=#REF!, F21&lt;=#REF!))), "CR", " ")</f>
        <v>#REF!</v>
      </c>
      <c r="AZ21" s="5" t="e">
        <f>IF(AND(B21="4x100", OR(AND(#REF!=#REF!, F21&lt;=#REF!), AND(#REF!=#REF!, F21&lt;=#REF!), AND(#REF!=#REF!, F21&lt;=#REF!), AND(#REF!=#REF!, F21&lt;=#REF!), AND(#REF!=#REF!, F21&lt;=#REF!))), "CR", " ")</f>
        <v>#REF!</v>
      </c>
      <c r="BA21" s="5" t="e">
        <f>IF(AND(B21="4x200", OR(AND(#REF!=#REF!, F21&lt;=#REF!), AND(#REF!=#REF!, F21&lt;=#REF!), AND(#REF!=#REF!, F21&lt;=#REF!), AND(#REF!=#REF!, F21&lt;=#REF!), AND(#REF!=#REF!, F21&lt;=#REF!))), "CR", " ")</f>
        <v>#REF!</v>
      </c>
      <c r="BB21" s="5" t="e">
        <f>IF(AND(B21="4x300", AND(#REF!=#REF!, F21&lt;=#REF!)), "CR", " ")</f>
        <v>#REF!</v>
      </c>
      <c r="BC21" s="5" t="e">
        <f>IF(AND(B21="4x400", OR(AND(#REF!=#REF!, F21&lt;=#REF!), AND(#REF!=#REF!, F21&lt;=#REF!), AND(#REF!=#REF!, F21&lt;=#REF!), AND(#REF!=#REF!, F21&lt;=#REF!))), "CR", " ")</f>
        <v>#REF!</v>
      </c>
      <c r="BD21" s="5" t="e">
        <f>IF(AND(B21="3x800", OR(AND(#REF!=#REF!, F21&lt;=#REF!), AND(#REF!=#REF!, F21&lt;=#REF!), AND(#REF!=#REF!, F21&lt;=#REF!))), "CR", " ")</f>
        <v>#REF!</v>
      </c>
      <c r="BE21" s="5" t="e">
        <f>IF(AND(B21="pentathlon", OR(AND(#REF!=#REF!, F21&gt;=#REF!), AND(#REF!=#REF!, F21&gt;=#REF!),AND(#REF!=#REF!, F21&gt;=#REF!),AND(#REF!=#REF!, F21&gt;=#REF!))), "CR", " ")</f>
        <v>#REF!</v>
      </c>
      <c r="BF21" s="5" t="e">
        <f>IF(AND(B21="heptathlon", OR(AND(#REF!=#REF!, F21&gt;=#REF!), AND(#REF!=#REF!, F21&gt;=#REF!))), "CR", " ")</f>
        <v>#REF!</v>
      </c>
      <c r="BG21" s="5" t="e">
        <f>IF(AND(B21="decathlon", OR(AND(#REF!=#REF!, F21&gt;=#REF!), AND(#REF!=#REF!, F21&gt;=#REF!),AND(#REF!=#REF!, F21&gt;=#REF!))), "CR", " ")</f>
        <v>#REF!</v>
      </c>
    </row>
    <row r="22" spans="1:59" hidden="1">
      <c r="A22" s="1" t="s">
        <v>85</v>
      </c>
      <c r="B22" s="2">
        <v>100</v>
      </c>
      <c r="C22" s="1" t="s">
        <v>61</v>
      </c>
      <c r="D22" s="1" t="s">
        <v>77</v>
      </c>
      <c r="E22" s="6" t="s">
        <v>6</v>
      </c>
      <c r="F22" s="8">
        <v>11.54</v>
      </c>
      <c r="G22" s="10">
        <v>44794</v>
      </c>
      <c r="H22" s="2" t="s">
        <v>155</v>
      </c>
      <c r="I22" s="2" t="s">
        <v>216</v>
      </c>
      <c r="J22" s="5" t="e">
        <f>IF(AND(B22=100, OR(AND(#REF!=#REF!, F22&lt;=#REF!), AND(#REF!=#REF!, F22&lt;=#REF!), AND(#REF!=#REF!, F22&lt;=#REF!), AND(#REF!=#REF!, F22&lt;=#REF!), AND(#REF!=#REF!, F22&lt;=#REF!))), "CR", " ")</f>
        <v>#REF!</v>
      </c>
      <c r="K22" s="5" t="e">
        <f>IF(AND(B22=200, OR(AND(#REF!=#REF!, F22&lt;=#REF!), AND(#REF!=#REF!, F22&lt;=#REF!), AND(#REF!=#REF!, F22&lt;=#REF!), AND(#REF!=#REF!, F22&lt;=#REF!), AND(#REF!=#REF!, F22&lt;=#REF!))), "CR", " ")</f>
        <v>#REF!</v>
      </c>
      <c r="L22" s="5" t="e">
        <f>IF(AND(B22=300, OR(AND(#REF!=#REF!, F22&lt;=#REF!), AND(#REF!=#REF!, F22&lt;=#REF!))), "CR", " ")</f>
        <v>#REF!</v>
      </c>
      <c r="M22" s="5" t="e">
        <f>IF(AND(B22=400, OR(AND(#REF!=#REF!, F22&lt;=#REF!), AND(#REF!=#REF!, F22&lt;=#REF!), AND(#REF!=#REF!, F22&lt;=#REF!), AND(#REF!=#REF!, F22&lt;=#REF!))), "CR", " ")</f>
        <v>#REF!</v>
      </c>
      <c r="N22" s="5" t="e">
        <f>IF(AND(B22=800, OR(AND(#REF!=#REF!, F22&lt;=#REF!), AND(#REF!=#REF!, F22&lt;=#REF!), AND(#REF!=#REF!, F22&lt;=#REF!), AND(#REF!=#REF!, F22&lt;=#REF!), AND(#REF!=#REF!, F22&lt;=#REF!))), "CR", " ")</f>
        <v>#REF!</v>
      </c>
      <c r="O22" s="5" t="e">
        <f>IF(AND(B22=1000, OR(AND(#REF!=#REF!, F22&lt;=#REF!), AND(#REF!=#REF!, F22&lt;=#REF!))), "CR", " ")</f>
        <v>#REF!</v>
      </c>
      <c r="P22" s="5" t="e">
        <f>IF(AND(B22=1500, OR(AND(#REF!=#REF!, F22&lt;=#REF!), AND(#REF!=#REF!, F22&lt;=#REF!), AND(#REF!=#REF!, F22&lt;=#REF!), AND(#REF!=#REF!, F22&lt;=#REF!), AND(#REF!=#REF!, F22&lt;=#REF!))), "CR", " ")</f>
        <v>#REF!</v>
      </c>
      <c r="Q22" s="5" t="e">
        <f>IF(AND(B22="1600 (Mile)",OR(AND(#REF!=#REF!,F22&lt;=#REF!),AND(#REF!=#REF!,F22&lt;=#REF!),AND(#REF!=#REF!,F22&lt;=#REF!),AND(#REF!=#REF!,F22&lt;=#REF!))),"CR"," ")</f>
        <v>#REF!</v>
      </c>
      <c r="R22" s="5" t="e">
        <f>IF(AND(B22=3000, OR(AND(#REF!=#REF!, F22&lt;=#REF!), AND(#REF!=#REF!, F22&lt;=#REF!), AND(#REF!=#REF!, F22&lt;=#REF!), AND(#REF!=#REF!, F22&lt;=#REF!))), "CR", " ")</f>
        <v>#REF!</v>
      </c>
      <c r="S22" s="5" t="e">
        <f>IF(AND(B22=5000, OR(AND(#REF!=#REF!, F22&lt;=#REF!), AND(#REF!=#REF!, F22&lt;=#REF!))), "CR", " ")</f>
        <v>#REF!</v>
      </c>
      <c r="T22" s="4" t="e">
        <f>IF(AND(B22=10000, OR(AND(#REF!=#REF!, F22&lt;=#REF!), AND(#REF!=#REF!, F22&lt;=#REF!))), "CR", " ")</f>
        <v>#REF!</v>
      </c>
      <c r="U22" s="4" t="e">
        <f>IF(AND(B22="high jump", OR(AND(#REF!=#REF!, F22&gt;=#REF!), AND(#REF!=#REF!, F22&gt;=#REF!), AND(#REF!=#REF!, F22&gt;=#REF!), AND(#REF!=#REF!, F22&gt;=#REF!), AND(#REF!=#REF!, F22&gt;=#REF!))), "CR", " ")</f>
        <v>#REF!</v>
      </c>
      <c r="V22" s="4" t="e">
        <f>IF(AND(B22="long jump", OR(AND(#REF!=#REF!, F22&gt;=#REF!), AND(#REF!=#REF!, F22&gt;=#REF!), AND(#REF!=#REF!, F22&gt;=#REF!), AND(#REF!=#REF!, F22&gt;=#REF!), AND(#REF!=#REF!, F22&gt;=#REF!))), "CR", " ")</f>
        <v>#REF!</v>
      </c>
      <c r="W22" s="4" t="e">
        <f>IF(AND(B22="triple jump", OR(AND(#REF!=#REF!, F22&gt;=#REF!), AND(#REF!=#REF!, F22&gt;=#REF!), AND(#REF!=#REF!, F22&gt;=#REF!), AND(#REF!=#REF!, F22&gt;=#REF!), AND(#REF!=#REF!, F22&gt;=#REF!))), "CR", " ")</f>
        <v>#REF!</v>
      </c>
      <c r="X22" s="4" t="e">
        <f>IF(AND(B22="pole vault", OR(AND(#REF!=#REF!, F22&gt;=#REF!), AND(#REF!=#REF!, F22&gt;=#REF!), AND(#REF!=#REF!, F22&gt;=#REF!), AND(#REF!=#REF!, F22&gt;=#REF!), AND(#REF!=#REF!, F22&gt;=#REF!))), "CR", " ")</f>
        <v>#REF!</v>
      </c>
      <c r="Y22" s="4" t="e">
        <f>IF(AND(B22="discus 1",#REF! =#REF!, F22&gt;=#REF!), "CR", " ")</f>
        <v>#REF!</v>
      </c>
      <c r="Z22" s="4" t="e">
        <f>IF(AND(B22="discus 1.25",#REF! =#REF!, F22&gt;=#REF!), "CR", " ")</f>
        <v>#REF!</v>
      </c>
      <c r="AA22" s="4" t="e">
        <f>IF(AND(B22="discus 1.5",#REF! =#REF!, F22&gt;=#REF!), "CR", " ")</f>
        <v>#REF!</v>
      </c>
      <c r="AB22" s="4" t="e">
        <f>IF(AND(B22="discus 1.75",#REF! =#REF!, F22&gt;=#REF!), "CR", " ")</f>
        <v>#REF!</v>
      </c>
      <c r="AC22" s="4" t="e">
        <f>IF(AND(B22="discus 2",#REF! =#REF!, F22&gt;=#REF!), "CR", " ")</f>
        <v>#REF!</v>
      </c>
      <c r="AD22" s="4" t="e">
        <f>IF(AND(B22="hammer 4",#REF! =#REF!, F22&gt;=#REF!), "CR", " ")</f>
        <v>#REF!</v>
      </c>
      <c r="AE22" s="4" t="e">
        <f>IF(AND(B22="hammer 5",#REF! =#REF!, F22&gt;=#REF!), "CR", " ")</f>
        <v>#REF!</v>
      </c>
      <c r="AF22" s="4" t="e">
        <f>IF(AND(B22="hammer 6",#REF! =#REF!, F22&gt;=#REF!), "CR", " ")</f>
        <v>#REF!</v>
      </c>
      <c r="AG22" s="4" t="e">
        <f>IF(AND(B22="hammer 7.26",#REF! =#REF!, F22&gt;=#REF!), "CR", " ")</f>
        <v>#REF!</v>
      </c>
      <c r="AH22" s="4" t="e">
        <f>IF(AND(B22="javelin 400",#REF! =#REF!, F22&gt;=#REF!), "CR", " ")</f>
        <v>#REF!</v>
      </c>
      <c r="AI22" s="4" t="e">
        <f>IF(AND(B22="javelin 600",#REF! =#REF!, F22&gt;=#REF!), "CR", " ")</f>
        <v>#REF!</v>
      </c>
      <c r="AJ22" s="4" t="e">
        <f>IF(AND(B22="javelin 700",#REF! =#REF!, F22&gt;=#REF!), "CR", " ")</f>
        <v>#REF!</v>
      </c>
      <c r="AK22" s="4" t="e">
        <f>IF(AND(B22="javelin 800", OR(AND(#REF!=#REF!, F22&gt;=#REF!), AND(#REF!=#REF!, F22&gt;=#REF!))), "CR", " ")</f>
        <v>#REF!</v>
      </c>
      <c r="AL22" s="4" t="e">
        <f>IF(AND(B22="shot 3",#REF! =#REF!, F22&gt;=#REF!), "CR", " ")</f>
        <v>#REF!</v>
      </c>
      <c r="AM22" s="4" t="e">
        <f>IF(AND(B22="shot 4",#REF! =#REF!, F22&gt;=#REF!), "CR", " ")</f>
        <v>#REF!</v>
      </c>
      <c r="AN22" s="4" t="e">
        <f>IF(AND(B22="shot 5",#REF! =#REF!, F22&gt;=#REF!), "CR", " ")</f>
        <v>#REF!</v>
      </c>
      <c r="AO22" s="4" t="e">
        <f>IF(AND(B22="shot 6",#REF! =#REF!, F22&gt;=#REF!), "CR", " ")</f>
        <v>#REF!</v>
      </c>
      <c r="AP22" s="4" t="e">
        <f>IF(AND(B22="shot 7.26",#REF! =#REF!, F22&gt;=#REF!), "CR", " ")</f>
        <v>#REF!</v>
      </c>
      <c r="AQ22" s="4" t="e">
        <f>IF(AND(B22="60H",OR(AND(#REF!=#REF!,F22&lt;=#REF!),AND(#REF!=#REF!,F22&lt;=#REF!),AND(#REF!=#REF!,F22&lt;=#REF!),AND(#REF!=#REF!,F22&lt;=#REF!),AND(#REF!=#REF!,F22&lt;=#REF!))),"CR"," ")</f>
        <v>#REF!</v>
      </c>
      <c r="AR22" s="4" t="e">
        <f>IF(AND(B22="75H", AND(#REF!=#REF!, F22&lt;=#REF!)), "CR", " ")</f>
        <v>#REF!</v>
      </c>
      <c r="AS22" s="4" t="e">
        <f>IF(AND(B22="80H", AND(#REF!=#REF!, F22&lt;=#REF!)), "CR", " ")</f>
        <v>#REF!</v>
      </c>
      <c r="AT22" s="4" t="e">
        <f>IF(AND(B22="100H", AND(#REF!=#REF!, F22&lt;=#REF!)), "CR", " ")</f>
        <v>#REF!</v>
      </c>
      <c r="AU22" s="4" t="e">
        <f>IF(AND(B22="110H", OR(AND(#REF!=#REF!, F22&lt;=#REF!), AND(#REF!=#REF!, F22&lt;=#REF!))), "CR", " ")</f>
        <v>#REF!</v>
      </c>
      <c r="AV22" s="4" t="e">
        <f>IF(AND(B22="400H", OR(AND(#REF!=#REF!, F22&lt;=#REF!), AND(#REF!=#REF!, F22&lt;=#REF!), AND(#REF!=#REF!, F22&lt;=#REF!), AND(#REF!=#REF!, F22&lt;=#REF!))), "CR", " ")</f>
        <v>#REF!</v>
      </c>
      <c r="AW22" s="4" t="e">
        <f>IF(AND(B22="1500SC", AND(#REF!=#REF!, F22&lt;=#REF!)), "CR", " ")</f>
        <v>#REF!</v>
      </c>
      <c r="AX22" s="4" t="e">
        <f>IF(AND(B22="2000SC", OR(AND(#REF!=#REF!, F22&lt;=#REF!), AND(#REF!=#REF!, F22&lt;=#REF!))), "CR", " ")</f>
        <v>#REF!</v>
      </c>
      <c r="AY22" s="4" t="e">
        <f>IF(AND(B22="3000SC", OR(AND(#REF!=#REF!, F22&lt;=#REF!), AND(#REF!=#REF!, F22&lt;=#REF!))), "CR", " ")</f>
        <v>#REF!</v>
      </c>
      <c r="AZ22" s="5" t="e">
        <f>IF(AND(B22="4x100", OR(AND(#REF!=#REF!, F22&lt;=#REF!), AND(#REF!=#REF!, F22&lt;=#REF!), AND(#REF!=#REF!, F22&lt;=#REF!), AND(#REF!=#REF!, F22&lt;=#REF!), AND(#REF!=#REF!, F22&lt;=#REF!))), "CR", " ")</f>
        <v>#REF!</v>
      </c>
      <c r="BA22" s="5" t="e">
        <f>IF(AND(B22="4x200", OR(AND(#REF!=#REF!, F22&lt;=#REF!), AND(#REF!=#REF!, F22&lt;=#REF!), AND(#REF!=#REF!, F22&lt;=#REF!), AND(#REF!=#REF!, F22&lt;=#REF!), AND(#REF!=#REF!, F22&lt;=#REF!))), "CR", " ")</f>
        <v>#REF!</v>
      </c>
      <c r="BB22" s="5" t="e">
        <f>IF(AND(B22="4x300", AND(#REF!=#REF!, F22&lt;=#REF!)), "CR", " ")</f>
        <v>#REF!</v>
      </c>
      <c r="BC22" s="5" t="e">
        <f>IF(AND(B22="4x400", OR(AND(#REF!=#REF!, F22&lt;=#REF!), AND(#REF!=#REF!, F22&lt;=#REF!), AND(#REF!=#REF!, F22&lt;=#REF!), AND(#REF!=#REF!, F22&lt;=#REF!))), "CR", " ")</f>
        <v>#REF!</v>
      </c>
      <c r="BD22" s="5" t="e">
        <f>IF(AND(B22="3x800", OR(AND(#REF!=#REF!, F22&lt;=#REF!), AND(#REF!=#REF!, F22&lt;=#REF!), AND(#REF!=#REF!, F22&lt;=#REF!))), "CR", " ")</f>
        <v>#REF!</v>
      </c>
      <c r="BE22" s="5" t="e">
        <f>IF(AND(B22="pentathlon", OR(AND(#REF!=#REF!, F22&gt;=#REF!), AND(#REF!=#REF!, F22&gt;=#REF!),AND(#REF!=#REF!, F22&gt;=#REF!),AND(#REF!=#REF!, F22&gt;=#REF!))), "CR", " ")</f>
        <v>#REF!</v>
      </c>
      <c r="BF22" s="5" t="e">
        <f>IF(AND(B22="heptathlon", OR(AND(#REF!=#REF!, F22&gt;=#REF!), AND(#REF!=#REF!, F22&gt;=#REF!))), "CR", " ")</f>
        <v>#REF!</v>
      </c>
      <c r="BG22" s="5" t="e">
        <f>IF(AND(B22="decathlon", OR(AND(#REF!=#REF!, F22&gt;=#REF!), AND(#REF!=#REF!, F22&gt;=#REF!),AND(#REF!=#REF!, F22&gt;=#REF!))), "CR", " ")</f>
        <v>#REF!</v>
      </c>
    </row>
    <row r="23" spans="1:59" hidden="1">
      <c r="A23" s="1" t="s">
        <v>8</v>
      </c>
      <c r="B23" s="2">
        <v>100</v>
      </c>
      <c r="C23" s="1" t="s">
        <v>24</v>
      </c>
      <c r="D23" s="1" t="s">
        <v>25</v>
      </c>
      <c r="E23" s="6" t="s">
        <v>4</v>
      </c>
      <c r="F23" s="8">
        <v>11.65</v>
      </c>
      <c r="G23" s="10">
        <v>44688</v>
      </c>
      <c r="H23" s="1" t="s">
        <v>207</v>
      </c>
      <c r="I23" s="2" t="s">
        <v>208</v>
      </c>
      <c r="N23" s="1"/>
      <c r="O23" s="1"/>
      <c r="P23" s="1"/>
      <c r="Q23" s="1"/>
      <c r="R23" s="1"/>
      <c r="S23" s="1"/>
    </row>
    <row r="24" spans="1:59" hidden="1">
      <c r="A24" s="1" t="e">
        <f>#REF!</f>
        <v>#REF!</v>
      </c>
      <c r="B24" s="2">
        <v>100</v>
      </c>
      <c r="C24" s="1" t="s">
        <v>0</v>
      </c>
      <c r="D24" s="1" t="s">
        <v>9</v>
      </c>
      <c r="E24" s="6" t="s">
        <v>6</v>
      </c>
      <c r="F24" s="8">
        <v>11.67</v>
      </c>
      <c r="G24" s="10">
        <v>44661</v>
      </c>
      <c r="H24" s="2" t="s">
        <v>128</v>
      </c>
      <c r="I24" s="2" t="s">
        <v>129</v>
      </c>
      <c r="J24" s="5" t="e">
        <f>IF(AND(B24=100, OR(AND(#REF!=#REF!, F24&lt;=#REF!), AND(#REF!=#REF!, F24&lt;=#REF!), AND(#REF!=#REF!, F24&lt;=#REF!), AND(#REF!=#REF!, F24&lt;=#REF!), AND(#REF!=#REF!, F24&lt;=#REF!))), "CR", " ")</f>
        <v>#REF!</v>
      </c>
      <c r="K24" s="5" t="e">
        <f>IF(AND(B24=200, OR(AND(#REF!=#REF!, F24&lt;=#REF!), AND(#REF!=#REF!, F24&lt;=#REF!), AND(#REF!=#REF!, F24&lt;=#REF!), AND(#REF!=#REF!, F24&lt;=#REF!), AND(#REF!=#REF!, F24&lt;=#REF!))), "CR", " ")</f>
        <v>#REF!</v>
      </c>
      <c r="L24" s="5" t="e">
        <f>IF(AND(B24=300, OR(AND(#REF!=#REF!, F24&lt;=#REF!), AND(#REF!=#REF!, F24&lt;=#REF!))), "CR", " ")</f>
        <v>#REF!</v>
      </c>
      <c r="M24" s="5" t="e">
        <f>IF(AND(B24=400, OR(AND(#REF!=#REF!, F24&lt;=#REF!), AND(#REF!=#REF!, F24&lt;=#REF!), AND(#REF!=#REF!, F24&lt;=#REF!), AND(#REF!=#REF!, F24&lt;=#REF!))), "CR", " ")</f>
        <v>#REF!</v>
      </c>
      <c r="N24" s="5" t="e">
        <f>IF(AND(B24=800, OR(AND(#REF!=#REF!, F24&lt;=#REF!), AND(#REF!=#REF!, F24&lt;=#REF!), AND(#REF!=#REF!, F24&lt;=#REF!), AND(#REF!=#REF!, F24&lt;=#REF!), AND(#REF!=#REF!, F24&lt;=#REF!))), "CR", " ")</f>
        <v>#REF!</v>
      </c>
      <c r="O24" s="5" t="e">
        <f>IF(AND(B24=1000, OR(AND(#REF!=#REF!, F24&lt;=#REF!), AND(#REF!=#REF!, F24&lt;=#REF!))), "CR", " ")</f>
        <v>#REF!</v>
      </c>
      <c r="P24" s="5" t="e">
        <f>IF(AND(B24=1500, OR(AND(#REF!=#REF!, F24&lt;=#REF!), AND(#REF!=#REF!, F24&lt;=#REF!), AND(#REF!=#REF!, F24&lt;=#REF!), AND(#REF!=#REF!, F24&lt;=#REF!), AND(#REF!=#REF!, F24&lt;=#REF!))), "CR", " ")</f>
        <v>#REF!</v>
      </c>
      <c r="Q24" s="5" t="e">
        <f>IF(AND(B24="1600 (Mile)",OR(AND(#REF!=#REF!,F24&lt;=#REF!),AND(#REF!=#REF!,F24&lt;=#REF!),AND(#REF!=#REF!,F24&lt;=#REF!),AND(#REF!=#REF!,F24&lt;=#REF!))),"CR"," ")</f>
        <v>#REF!</v>
      </c>
      <c r="R24" s="5" t="e">
        <f>IF(AND(B24=3000, OR(AND(#REF!=#REF!, F24&lt;=#REF!), AND(#REF!=#REF!, F24&lt;=#REF!), AND(#REF!=#REF!, F24&lt;=#REF!), AND(#REF!=#REF!, F24&lt;=#REF!))), "CR", " ")</f>
        <v>#REF!</v>
      </c>
      <c r="S24" s="5" t="e">
        <f>IF(AND(B24=5000, OR(AND(#REF!=#REF!, F24&lt;=#REF!), AND(#REF!=#REF!, F24&lt;=#REF!))), "CR", " ")</f>
        <v>#REF!</v>
      </c>
      <c r="T24" s="4" t="e">
        <f>IF(AND(B24=10000, OR(AND(#REF!=#REF!, F24&lt;=#REF!), AND(#REF!=#REF!, F24&lt;=#REF!))), "CR", " ")</f>
        <v>#REF!</v>
      </c>
      <c r="U24" s="4" t="e">
        <f>IF(AND(B24="high jump", OR(AND(#REF!=#REF!, F24&gt;=#REF!), AND(#REF!=#REF!, F24&gt;=#REF!), AND(#REF!=#REF!, F24&gt;=#REF!), AND(#REF!=#REF!, F24&gt;=#REF!), AND(#REF!=#REF!, F24&gt;=#REF!))), "CR", " ")</f>
        <v>#REF!</v>
      </c>
      <c r="V24" s="4" t="e">
        <f>IF(AND(B24="long jump", OR(AND(#REF!=#REF!, F24&gt;=#REF!), AND(#REF!=#REF!, F24&gt;=#REF!), AND(#REF!=#REF!, F24&gt;=#REF!), AND(#REF!=#REF!, F24&gt;=#REF!), AND(#REF!=#REF!, F24&gt;=#REF!))), "CR", " ")</f>
        <v>#REF!</v>
      </c>
      <c r="W24" s="4" t="e">
        <f>IF(AND(B24="triple jump", OR(AND(#REF!=#REF!, F24&gt;=#REF!), AND(#REF!=#REF!, F24&gt;=#REF!), AND(#REF!=#REF!, F24&gt;=#REF!), AND(#REF!=#REF!, F24&gt;=#REF!), AND(#REF!=#REF!, F24&gt;=#REF!))), "CR", " ")</f>
        <v>#REF!</v>
      </c>
      <c r="X24" s="4" t="e">
        <f>IF(AND(B24="pole vault", OR(AND(#REF!=#REF!, F24&gt;=#REF!), AND(#REF!=#REF!, F24&gt;=#REF!), AND(#REF!=#REF!, F24&gt;=#REF!), AND(#REF!=#REF!, F24&gt;=#REF!), AND(#REF!=#REF!, F24&gt;=#REF!))), "CR", " ")</f>
        <v>#REF!</v>
      </c>
      <c r="Y24" s="4" t="e">
        <f>IF(AND(B24="discus 1",#REF! =#REF!, F24&gt;=#REF!), "CR", " ")</f>
        <v>#REF!</v>
      </c>
      <c r="Z24" s="4" t="e">
        <f>IF(AND(B24="discus 1.25",#REF! =#REF!, F24&gt;=#REF!), "CR", " ")</f>
        <v>#REF!</v>
      </c>
      <c r="AA24" s="4" t="e">
        <f>IF(AND(B24="discus 1.5",#REF! =#REF!, F24&gt;=#REF!), "CR", " ")</f>
        <v>#REF!</v>
      </c>
      <c r="AB24" s="4" t="e">
        <f>IF(AND(B24="discus 1.75",#REF! =#REF!, F24&gt;=#REF!), "CR", " ")</f>
        <v>#REF!</v>
      </c>
      <c r="AC24" s="4" t="e">
        <f>IF(AND(B24="discus 2",#REF! =#REF!, F24&gt;=#REF!), "CR", " ")</f>
        <v>#REF!</v>
      </c>
      <c r="AD24" s="4" t="e">
        <f>IF(AND(B24="hammer 4",#REF! =#REF!, F24&gt;=#REF!), "CR", " ")</f>
        <v>#REF!</v>
      </c>
      <c r="AE24" s="4" t="e">
        <f>IF(AND(B24="hammer 5",#REF! =#REF!, F24&gt;=#REF!), "CR", " ")</f>
        <v>#REF!</v>
      </c>
      <c r="AF24" s="4" t="e">
        <f>IF(AND(B24="hammer 6",#REF! =#REF!, F24&gt;=#REF!), "CR", " ")</f>
        <v>#REF!</v>
      </c>
      <c r="AG24" s="4" t="e">
        <f>IF(AND(B24="hammer 7.26",#REF! =#REF!, F24&gt;=#REF!), "CR", " ")</f>
        <v>#REF!</v>
      </c>
      <c r="AH24" s="4" t="e">
        <f>IF(AND(B24="javelin 400",#REF! =#REF!, F24&gt;=#REF!), "CR", " ")</f>
        <v>#REF!</v>
      </c>
      <c r="AI24" s="4" t="e">
        <f>IF(AND(B24="javelin 600",#REF! =#REF!, F24&gt;=#REF!), "CR", " ")</f>
        <v>#REF!</v>
      </c>
      <c r="AJ24" s="4" t="e">
        <f>IF(AND(B24="javelin 700",#REF! =#REF!, F24&gt;=#REF!), "CR", " ")</f>
        <v>#REF!</v>
      </c>
      <c r="AK24" s="4" t="e">
        <f>IF(AND(B24="javelin 800", OR(AND(#REF!=#REF!, F24&gt;=#REF!), AND(#REF!=#REF!, F24&gt;=#REF!))), "CR", " ")</f>
        <v>#REF!</v>
      </c>
      <c r="AL24" s="4" t="e">
        <f>IF(AND(B24="shot 3",#REF! =#REF!, F24&gt;=#REF!), "CR", " ")</f>
        <v>#REF!</v>
      </c>
      <c r="AM24" s="4" t="e">
        <f>IF(AND(B24="shot 4",#REF! =#REF!, F24&gt;=#REF!), "CR", " ")</f>
        <v>#REF!</v>
      </c>
      <c r="AN24" s="4" t="e">
        <f>IF(AND(B24="shot 5",#REF! =#REF!, F24&gt;=#REF!), "CR", " ")</f>
        <v>#REF!</v>
      </c>
      <c r="AO24" s="4" t="e">
        <f>IF(AND(B24="shot 6",#REF! =#REF!, F24&gt;=#REF!), "CR", " ")</f>
        <v>#REF!</v>
      </c>
      <c r="AP24" s="4" t="e">
        <f>IF(AND(B24="shot 7.26",#REF! =#REF!, F24&gt;=#REF!), "CR", " ")</f>
        <v>#REF!</v>
      </c>
      <c r="AQ24" s="4" t="e">
        <f>IF(AND(B24="60H",OR(AND(#REF!=#REF!,F24&lt;=#REF!),AND(#REF!=#REF!,F24&lt;=#REF!),AND(#REF!=#REF!,F24&lt;=#REF!),AND(#REF!=#REF!,F24&lt;=#REF!),AND(#REF!=#REF!,F24&lt;=#REF!))),"CR"," ")</f>
        <v>#REF!</v>
      </c>
      <c r="AR24" s="4" t="e">
        <f>IF(AND(B24="75H", AND(#REF!=#REF!, F24&lt;=#REF!)), "CR", " ")</f>
        <v>#REF!</v>
      </c>
      <c r="AS24" s="4" t="e">
        <f>IF(AND(B24="80H", AND(#REF!=#REF!, F24&lt;=#REF!)), "CR", " ")</f>
        <v>#REF!</v>
      </c>
      <c r="AT24" s="4" t="e">
        <f>IF(AND(B24="100H", AND(#REF!=#REF!, F24&lt;=#REF!)), "CR", " ")</f>
        <v>#REF!</v>
      </c>
      <c r="AU24" s="4" t="e">
        <f>IF(AND(B24="110H", OR(AND(#REF!=#REF!, F24&lt;=#REF!), AND(#REF!=#REF!, F24&lt;=#REF!))), "CR", " ")</f>
        <v>#REF!</v>
      </c>
      <c r="AV24" s="4" t="e">
        <f>IF(AND(B24="400H", OR(AND(#REF!=#REF!, F24&lt;=#REF!), AND(#REF!=#REF!, F24&lt;=#REF!), AND(#REF!=#REF!, F24&lt;=#REF!), AND(#REF!=#REF!, F24&lt;=#REF!))), "CR", " ")</f>
        <v>#REF!</v>
      </c>
      <c r="AW24" s="4" t="e">
        <f>IF(AND(B24="1500SC", AND(#REF!=#REF!, F24&lt;=#REF!)), "CR", " ")</f>
        <v>#REF!</v>
      </c>
      <c r="AX24" s="4" t="e">
        <f>IF(AND(B24="2000SC", OR(AND(#REF!=#REF!, F24&lt;=#REF!), AND(#REF!=#REF!, F24&lt;=#REF!))), "CR", " ")</f>
        <v>#REF!</v>
      </c>
      <c r="AY24" s="4" t="e">
        <f>IF(AND(B24="3000SC", OR(AND(#REF!=#REF!, F24&lt;=#REF!), AND(#REF!=#REF!, F24&lt;=#REF!))), "CR", " ")</f>
        <v>#REF!</v>
      </c>
      <c r="AZ24" s="5" t="e">
        <f>IF(AND(B24="4x100", OR(AND(#REF!=#REF!, F24&lt;=#REF!), AND(#REF!=#REF!, F24&lt;=#REF!), AND(#REF!=#REF!, F24&lt;=#REF!), AND(#REF!=#REF!, F24&lt;=#REF!), AND(#REF!=#REF!, F24&lt;=#REF!))), "CR", " ")</f>
        <v>#REF!</v>
      </c>
      <c r="BA24" s="5" t="e">
        <f>IF(AND(B24="4x200", OR(AND(#REF!=#REF!, F24&lt;=#REF!), AND(#REF!=#REF!, F24&lt;=#REF!), AND(#REF!=#REF!, F24&lt;=#REF!), AND(#REF!=#REF!, F24&lt;=#REF!), AND(#REF!=#REF!, F24&lt;=#REF!))), "CR", " ")</f>
        <v>#REF!</v>
      </c>
      <c r="BB24" s="5" t="e">
        <f>IF(AND(B24="4x300", AND(#REF!=#REF!, F24&lt;=#REF!)), "CR", " ")</f>
        <v>#REF!</v>
      </c>
      <c r="BC24" s="5" t="e">
        <f>IF(AND(B24="4x400", OR(AND(#REF!=#REF!, F24&lt;=#REF!), AND(#REF!=#REF!, F24&lt;=#REF!), AND(#REF!=#REF!, F24&lt;=#REF!), AND(#REF!=#REF!, F24&lt;=#REF!))), "CR", " ")</f>
        <v>#REF!</v>
      </c>
      <c r="BD24" s="5" t="e">
        <f>IF(AND(B24="3x800", OR(AND(#REF!=#REF!, F24&lt;=#REF!), AND(#REF!=#REF!, F24&lt;=#REF!), AND(#REF!=#REF!, F24&lt;=#REF!))), "CR", " ")</f>
        <v>#REF!</v>
      </c>
      <c r="BE24" s="5" t="e">
        <f>IF(AND(B24="pentathlon", OR(AND(#REF!=#REF!, F24&gt;=#REF!), AND(#REF!=#REF!, F24&gt;=#REF!),AND(#REF!=#REF!, F24&gt;=#REF!),AND(#REF!=#REF!, F24&gt;=#REF!))), "CR", " ")</f>
        <v>#REF!</v>
      </c>
      <c r="BF24" s="5" t="e">
        <f>IF(AND(B24="heptathlon", OR(AND(#REF!=#REF!, F24&gt;=#REF!), AND(#REF!=#REF!, F24&gt;=#REF!))), "CR", " ")</f>
        <v>#REF!</v>
      </c>
      <c r="BG24" s="5" t="e">
        <f>IF(AND(B24="decathlon", OR(AND(#REF!=#REF!, F24&gt;=#REF!), AND(#REF!=#REF!, F24&gt;=#REF!),AND(#REF!=#REF!, F24&gt;=#REF!))), "CR", " ")</f>
        <v>#REF!</v>
      </c>
    </row>
    <row r="25" spans="1:59" hidden="1">
      <c r="B25" s="2">
        <v>100</v>
      </c>
      <c r="C25" s="1" t="s">
        <v>263</v>
      </c>
      <c r="D25" s="1" t="s">
        <v>264</v>
      </c>
      <c r="E25" s="6" t="s">
        <v>4</v>
      </c>
      <c r="F25" s="8">
        <v>11.74</v>
      </c>
      <c r="G25" s="10">
        <v>44790</v>
      </c>
      <c r="H25" s="1" t="s">
        <v>362</v>
      </c>
      <c r="I25" s="1" t="s">
        <v>165</v>
      </c>
    </row>
    <row r="26" spans="1:59" hidden="1">
      <c r="A26" s="1" t="e">
        <f>#REF!</f>
        <v>#REF!</v>
      </c>
      <c r="B26" s="2">
        <v>100</v>
      </c>
      <c r="C26" s="1" t="s">
        <v>39</v>
      </c>
      <c r="D26" s="1" t="s">
        <v>40</v>
      </c>
      <c r="E26" s="6" t="s">
        <v>6</v>
      </c>
      <c r="F26" s="8">
        <v>11.89</v>
      </c>
      <c r="G26" s="10">
        <v>44695</v>
      </c>
      <c r="H26" s="2" t="s">
        <v>155</v>
      </c>
      <c r="I26" s="2" t="s">
        <v>194</v>
      </c>
      <c r="J26" s="5" t="e">
        <f>IF(AND(B26=100, OR(AND(#REF!=#REF!, F26&lt;=#REF!), AND(#REF!=#REF!, F26&lt;=#REF!), AND(#REF!=#REF!, F26&lt;=#REF!), AND(#REF!=#REF!, F26&lt;=#REF!), AND(#REF!=#REF!, F26&lt;=#REF!))), "CR", " ")</f>
        <v>#REF!</v>
      </c>
      <c r="K26" s="5" t="e">
        <f>IF(AND(B26=200, OR(AND(#REF!=#REF!, F26&lt;=#REF!), AND(#REF!=#REF!, F26&lt;=#REF!), AND(#REF!=#REF!, F26&lt;=#REF!), AND(#REF!=#REF!, F26&lt;=#REF!), AND(#REF!=#REF!, F26&lt;=#REF!))), "CR", " ")</f>
        <v>#REF!</v>
      </c>
      <c r="L26" s="5" t="e">
        <f>IF(AND(B26=300, OR(AND(#REF!=#REF!, F26&lt;=#REF!), AND(#REF!=#REF!, F26&lt;=#REF!))), "CR", " ")</f>
        <v>#REF!</v>
      </c>
      <c r="M26" s="5" t="e">
        <f>IF(AND(B26=400, OR(AND(#REF!=#REF!, F26&lt;=#REF!), AND(#REF!=#REF!, F26&lt;=#REF!), AND(#REF!=#REF!, F26&lt;=#REF!), AND(#REF!=#REF!, F26&lt;=#REF!))), "CR", " ")</f>
        <v>#REF!</v>
      </c>
      <c r="N26" s="5" t="e">
        <f>IF(AND(B26=800, OR(AND(#REF!=#REF!, F26&lt;=#REF!), AND(#REF!=#REF!, F26&lt;=#REF!), AND(#REF!=#REF!, F26&lt;=#REF!), AND(#REF!=#REF!, F26&lt;=#REF!), AND(#REF!=#REF!, F26&lt;=#REF!))), "CR", " ")</f>
        <v>#REF!</v>
      </c>
      <c r="O26" s="5" t="e">
        <f>IF(AND(B26=1000, OR(AND(#REF!=#REF!, F26&lt;=#REF!), AND(#REF!=#REF!, F26&lt;=#REF!))), "CR", " ")</f>
        <v>#REF!</v>
      </c>
      <c r="P26" s="5" t="e">
        <f>IF(AND(B26=1500, OR(AND(#REF!=#REF!, F26&lt;=#REF!), AND(#REF!=#REF!, F26&lt;=#REF!), AND(#REF!=#REF!, F26&lt;=#REF!), AND(#REF!=#REF!, F26&lt;=#REF!), AND(#REF!=#REF!, F26&lt;=#REF!))), "CR", " ")</f>
        <v>#REF!</v>
      </c>
      <c r="Q26" s="5" t="e">
        <f>IF(AND(B26="1600 (Mile)",OR(AND(#REF!=#REF!,F26&lt;=#REF!),AND(#REF!=#REF!,F26&lt;=#REF!),AND(#REF!=#REF!,F26&lt;=#REF!),AND(#REF!=#REF!,F26&lt;=#REF!))),"CR"," ")</f>
        <v>#REF!</v>
      </c>
      <c r="R26" s="5" t="e">
        <f>IF(AND(B26=3000, OR(AND(#REF!=#REF!, F26&lt;=#REF!), AND(#REF!=#REF!, F26&lt;=#REF!), AND(#REF!=#REF!, F26&lt;=#REF!), AND(#REF!=#REF!, F26&lt;=#REF!))), "CR", " ")</f>
        <v>#REF!</v>
      </c>
      <c r="S26" s="5" t="e">
        <f>IF(AND(B26=5000, OR(AND(#REF!=#REF!, F26&lt;=#REF!), AND(#REF!=#REF!, F26&lt;=#REF!))), "CR", " ")</f>
        <v>#REF!</v>
      </c>
      <c r="T26" s="4" t="e">
        <f>IF(AND(B26=10000, OR(AND(#REF!=#REF!, F26&lt;=#REF!), AND(#REF!=#REF!, F26&lt;=#REF!))), "CR", " ")</f>
        <v>#REF!</v>
      </c>
      <c r="U26" s="4" t="e">
        <f>IF(AND(B26="high jump", OR(AND(#REF!=#REF!, F26&gt;=#REF!), AND(#REF!=#REF!, F26&gt;=#REF!), AND(#REF!=#REF!, F26&gt;=#REF!), AND(#REF!=#REF!, F26&gt;=#REF!), AND(#REF!=#REF!, F26&gt;=#REF!))), "CR", " ")</f>
        <v>#REF!</v>
      </c>
      <c r="V26" s="4" t="e">
        <f>IF(AND(B26="long jump", OR(AND(#REF!=#REF!, F26&gt;=#REF!), AND(#REF!=#REF!, F26&gt;=#REF!), AND(#REF!=#REF!, F26&gt;=#REF!), AND(#REF!=#REF!, F26&gt;=#REF!), AND(#REF!=#REF!, F26&gt;=#REF!))), "CR", " ")</f>
        <v>#REF!</v>
      </c>
      <c r="W26" s="4" t="e">
        <f>IF(AND(B26="triple jump", OR(AND(#REF!=#REF!, F26&gt;=#REF!), AND(#REF!=#REF!, F26&gt;=#REF!), AND(#REF!=#REF!, F26&gt;=#REF!), AND(#REF!=#REF!, F26&gt;=#REF!), AND(#REF!=#REF!, F26&gt;=#REF!))), "CR", " ")</f>
        <v>#REF!</v>
      </c>
      <c r="X26" s="4" t="e">
        <f>IF(AND(B26="pole vault", OR(AND(#REF!=#REF!, F26&gt;=#REF!), AND(#REF!=#REF!, F26&gt;=#REF!), AND(#REF!=#REF!, F26&gt;=#REF!), AND(#REF!=#REF!, F26&gt;=#REF!), AND(#REF!=#REF!, F26&gt;=#REF!))), "CR", " ")</f>
        <v>#REF!</v>
      </c>
      <c r="Y26" s="4" t="e">
        <f>IF(AND(B26="discus 1",#REF! =#REF!, F26&gt;=#REF!), "CR", " ")</f>
        <v>#REF!</v>
      </c>
      <c r="Z26" s="4" t="e">
        <f>IF(AND(B26="discus 1.25",#REF! =#REF!, F26&gt;=#REF!), "CR", " ")</f>
        <v>#REF!</v>
      </c>
      <c r="AA26" s="4" t="e">
        <f>IF(AND(B26="discus 1.5",#REF! =#REF!, F26&gt;=#REF!), "CR", " ")</f>
        <v>#REF!</v>
      </c>
      <c r="AB26" s="4" t="e">
        <f>IF(AND(B26="discus 1.75",#REF! =#REF!, F26&gt;=#REF!), "CR", " ")</f>
        <v>#REF!</v>
      </c>
      <c r="AC26" s="4" t="e">
        <f>IF(AND(B26="discus 2",#REF! =#REF!, F26&gt;=#REF!), "CR", " ")</f>
        <v>#REF!</v>
      </c>
      <c r="AD26" s="4" t="e">
        <f>IF(AND(B26="hammer 4",#REF! =#REF!, F26&gt;=#REF!), "CR", " ")</f>
        <v>#REF!</v>
      </c>
      <c r="AE26" s="4" t="e">
        <f>IF(AND(B26="hammer 5",#REF! =#REF!, F26&gt;=#REF!), "CR", " ")</f>
        <v>#REF!</v>
      </c>
      <c r="AF26" s="4" t="e">
        <f>IF(AND(B26="hammer 6",#REF! =#REF!, F26&gt;=#REF!), "CR", " ")</f>
        <v>#REF!</v>
      </c>
      <c r="AG26" s="4" t="e">
        <f>IF(AND(B26="hammer 7.26",#REF! =#REF!, F26&gt;=#REF!), "CR", " ")</f>
        <v>#REF!</v>
      </c>
      <c r="AH26" s="4" t="e">
        <f>IF(AND(B26="javelin 400",#REF! =#REF!, F26&gt;=#REF!), "CR", " ")</f>
        <v>#REF!</v>
      </c>
      <c r="AI26" s="4" t="e">
        <f>IF(AND(B26="javelin 600",#REF! =#REF!, F26&gt;=#REF!), "CR", " ")</f>
        <v>#REF!</v>
      </c>
      <c r="AJ26" s="4" t="e">
        <f>IF(AND(B26="javelin 700",#REF! =#REF!, F26&gt;=#REF!), "CR", " ")</f>
        <v>#REF!</v>
      </c>
      <c r="AK26" s="4" t="e">
        <f>IF(AND(B26="javelin 800", OR(AND(#REF!=#REF!, F26&gt;=#REF!), AND(#REF!=#REF!, F26&gt;=#REF!))), "CR", " ")</f>
        <v>#REF!</v>
      </c>
      <c r="AL26" s="4" t="e">
        <f>IF(AND(B26="shot 3",#REF! =#REF!, F26&gt;=#REF!), "CR", " ")</f>
        <v>#REF!</v>
      </c>
      <c r="AM26" s="4" t="e">
        <f>IF(AND(B26="shot 4",#REF! =#REF!, F26&gt;=#REF!), "CR", " ")</f>
        <v>#REF!</v>
      </c>
      <c r="AN26" s="4" t="e">
        <f>IF(AND(B26="shot 5",#REF! =#REF!, F26&gt;=#REF!), "CR", " ")</f>
        <v>#REF!</v>
      </c>
      <c r="AO26" s="4" t="e">
        <f>IF(AND(B26="shot 6",#REF! =#REF!, F26&gt;=#REF!), "CR", " ")</f>
        <v>#REF!</v>
      </c>
      <c r="AP26" s="4" t="e">
        <f>IF(AND(B26="shot 7.26",#REF! =#REF!, F26&gt;=#REF!), "CR", " ")</f>
        <v>#REF!</v>
      </c>
      <c r="AQ26" s="4" t="e">
        <f>IF(AND(B26="60H",OR(AND(#REF!=#REF!,F26&lt;=#REF!),AND(#REF!=#REF!,F26&lt;=#REF!),AND(#REF!=#REF!,F26&lt;=#REF!),AND(#REF!=#REF!,F26&lt;=#REF!),AND(#REF!=#REF!,F26&lt;=#REF!))),"CR"," ")</f>
        <v>#REF!</v>
      </c>
      <c r="AR26" s="4" t="e">
        <f>IF(AND(B26="75H", AND(#REF!=#REF!, F26&lt;=#REF!)), "CR", " ")</f>
        <v>#REF!</v>
      </c>
      <c r="AS26" s="4" t="e">
        <f>IF(AND(B26="80H", AND(#REF!=#REF!, F26&lt;=#REF!)), "CR", " ")</f>
        <v>#REF!</v>
      </c>
      <c r="AT26" s="4" t="e">
        <f>IF(AND(B26="100H", AND(#REF!=#REF!, F26&lt;=#REF!)), "CR", " ")</f>
        <v>#REF!</v>
      </c>
      <c r="AU26" s="4" t="e">
        <f>IF(AND(B26="110H", OR(AND(#REF!=#REF!, F26&lt;=#REF!), AND(#REF!=#REF!, F26&lt;=#REF!))), "CR", " ")</f>
        <v>#REF!</v>
      </c>
      <c r="AV26" s="4" t="e">
        <f>IF(AND(B26="400H", OR(AND(#REF!=#REF!, F26&lt;=#REF!), AND(#REF!=#REF!, F26&lt;=#REF!), AND(#REF!=#REF!, F26&lt;=#REF!), AND(#REF!=#REF!, F26&lt;=#REF!))), "CR", " ")</f>
        <v>#REF!</v>
      </c>
      <c r="AW26" s="4" t="e">
        <f>IF(AND(B26="1500SC", AND(#REF!=#REF!, F26&lt;=#REF!)), "CR", " ")</f>
        <v>#REF!</v>
      </c>
      <c r="AX26" s="4" t="e">
        <f>IF(AND(B26="2000SC", OR(AND(#REF!=#REF!, F26&lt;=#REF!), AND(#REF!=#REF!, F26&lt;=#REF!))), "CR", " ")</f>
        <v>#REF!</v>
      </c>
      <c r="AY26" s="4" t="e">
        <f>IF(AND(B26="3000SC", OR(AND(#REF!=#REF!, F26&lt;=#REF!), AND(#REF!=#REF!, F26&lt;=#REF!))), "CR", " ")</f>
        <v>#REF!</v>
      </c>
      <c r="AZ26" s="5" t="e">
        <f>IF(AND(B26="4x100", OR(AND(#REF!=#REF!, F26&lt;=#REF!), AND(#REF!=#REF!, F26&lt;=#REF!), AND(#REF!=#REF!, F26&lt;=#REF!), AND(#REF!=#REF!, F26&lt;=#REF!), AND(#REF!=#REF!, F26&lt;=#REF!))), "CR", " ")</f>
        <v>#REF!</v>
      </c>
      <c r="BA26" s="5" t="e">
        <f>IF(AND(B26="4x200", OR(AND(#REF!=#REF!, F26&lt;=#REF!), AND(#REF!=#REF!, F26&lt;=#REF!), AND(#REF!=#REF!, F26&lt;=#REF!), AND(#REF!=#REF!, F26&lt;=#REF!), AND(#REF!=#REF!, F26&lt;=#REF!))), "CR", " ")</f>
        <v>#REF!</v>
      </c>
      <c r="BB26" s="5" t="e">
        <f>IF(AND(B26="4x300", AND(#REF!=#REF!, F26&lt;=#REF!)), "CR", " ")</f>
        <v>#REF!</v>
      </c>
      <c r="BC26" s="5" t="e">
        <f>IF(AND(B26="4x400", OR(AND(#REF!=#REF!, F26&lt;=#REF!), AND(#REF!=#REF!, F26&lt;=#REF!), AND(#REF!=#REF!, F26&lt;=#REF!), AND(#REF!=#REF!, F26&lt;=#REF!))), "CR", " ")</f>
        <v>#REF!</v>
      </c>
      <c r="BD26" s="5" t="e">
        <f>IF(AND(B26="3x800", OR(AND(#REF!=#REF!, F26&lt;=#REF!), AND(#REF!=#REF!, F26&lt;=#REF!), AND(#REF!=#REF!, F26&lt;=#REF!))), "CR", " ")</f>
        <v>#REF!</v>
      </c>
      <c r="BE26" s="5" t="e">
        <f>IF(AND(B26="pentathlon", OR(AND(#REF!=#REF!, F26&gt;=#REF!), AND(#REF!=#REF!, F26&gt;=#REF!),AND(#REF!=#REF!, F26&gt;=#REF!),AND(#REF!=#REF!, F26&gt;=#REF!))), "CR", " ")</f>
        <v>#REF!</v>
      </c>
      <c r="BF26" s="5" t="e">
        <f>IF(AND(B26="heptathlon", OR(AND(#REF!=#REF!, F26&gt;=#REF!), AND(#REF!=#REF!, F26&gt;=#REF!))), "CR", " ")</f>
        <v>#REF!</v>
      </c>
      <c r="BG26" s="5" t="e">
        <f>IF(AND(B26="decathlon", OR(AND(#REF!=#REF!, F26&gt;=#REF!), AND(#REF!=#REF!, F26&gt;=#REF!),AND(#REF!=#REF!, F26&gt;=#REF!))), "CR", " ")</f>
        <v>#REF!</v>
      </c>
    </row>
    <row r="27" spans="1:59">
      <c r="A27" s="1" t="e">
        <f>#REF!</f>
        <v>#REF!</v>
      </c>
      <c r="B27" s="2">
        <v>100</v>
      </c>
      <c r="C27" s="1" t="s">
        <v>51</v>
      </c>
      <c r="D27" s="1" t="s">
        <v>92</v>
      </c>
      <c r="E27" s="6" t="s">
        <v>5</v>
      </c>
      <c r="F27" s="8">
        <v>12.36</v>
      </c>
      <c r="G27" s="10">
        <v>44723</v>
      </c>
      <c r="H27" s="2" t="s">
        <v>155</v>
      </c>
      <c r="I27" s="2" t="s">
        <v>242</v>
      </c>
      <c r="J27" s="3" t="e">
        <f>IF(AND(B27=100, OR(AND(#REF!=#REF!, F27&lt;=#REF!), AND(#REF!=#REF!, F27&lt;=#REF!), AND(#REF!=#REF!, F27&lt;=#REF!), AND(#REF!=#REF!, F27&lt;=#REF!), AND(#REF!=#REF!, F27&lt;=#REF!))), "CR", " ")</f>
        <v>#REF!</v>
      </c>
      <c r="K27" s="3" t="e">
        <f>IF(AND(B27=200, OR(AND(#REF!=#REF!, F27&lt;=#REF!), AND(#REF!=#REF!, F27&lt;=#REF!), AND(#REF!=#REF!, F27&lt;=#REF!), AND(#REF!=#REF!, F27&lt;=#REF!), AND(#REF!=#REF!, F27&lt;=#REF!))), "CR", " ")</f>
        <v>#REF!</v>
      </c>
      <c r="L27" s="3" t="e">
        <f>IF(AND(B27=300, OR(AND(#REF!=#REF!, F27&lt;=#REF!), AND(#REF!=#REF!, F27&lt;=#REF!))), "CR", " ")</f>
        <v>#REF!</v>
      </c>
      <c r="M27" s="3"/>
      <c r="Q27" s="3" t="e">
        <f>IF(AND(B27="1600 (Mile)",OR(AND(#REF!=#REF!,F27&lt;=#REF!),AND(#REF!=#REF!,F27&lt;=#REF!),AND(#REF!=#REF!,F27&lt;=#REF!),AND(#REF!=#REF!,F27&lt;=#REF!))),"CR"," ")</f>
        <v>#REF!</v>
      </c>
      <c r="AZ27" s="3"/>
      <c r="BA27" s="3"/>
      <c r="BB27" s="3"/>
      <c r="BC27" s="3"/>
      <c r="BD27" s="3"/>
      <c r="BE27" s="3"/>
      <c r="BF27" s="3"/>
      <c r="BG27" s="3"/>
    </row>
    <row r="28" spans="1:59" hidden="1">
      <c r="A28" s="1" t="e">
        <f>#REF!</f>
        <v>#REF!</v>
      </c>
      <c r="B28" s="2">
        <v>100</v>
      </c>
      <c r="C28" s="1" t="s">
        <v>88</v>
      </c>
      <c r="D28" s="1" t="s">
        <v>84</v>
      </c>
      <c r="E28" s="6" t="s">
        <v>8</v>
      </c>
      <c r="F28" s="8">
        <v>12.66</v>
      </c>
      <c r="G28" s="10">
        <v>44661</v>
      </c>
      <c r="H28" s="2" t="s">
        <v>128</v>
      </c>
      <c r="I28" s="2" t="s">
        <v>129</v>
      </c>
      <c r="J28" s="5" t="e">
        <f>IF(AND(B28=100, OR(AND(#REF!=#REF!, F28&lt;=#REF!), AND(#REF!=#REF!, F28&lt;=#REF!), AND(#REF!=#REF!, F28&lt;=#REF!), AND(#REF!=#REF!, F28&lt;=#REF!), AND(#REF!=#REF!, F28&lt;=#REF!))), "CR", " ")</f>
        <v>#REF!</v>
      </c>
      <c r="K28" s="5" t="e">
        <f>IF(AND(B28=200, OR(AND(#REF!=#REF!, F28&lt;=#REF!), AND(#REF!=#REF!, F28&lt;=#REF!), AND(#REF!=#REF!, F28&lt;=#REF!), AND(#REF!=#REF!, F28&lt;=#REF!), AND(#REF!=#REF!, F28&lt;=#REF!))), "CR", " ")</f>
        <v>#REF!</v>
      </c>
      <c r="L28" s="5" t="e">
        <f>IF(AND(B28=300, OR(AND(#REF!=#REF!, F28&lt;=#REF!), AND(#REF!=#REF!, F28&lt;=#REF!))), "CR", " ")</f>
        <v>#REF!</v>
      </c>
      <c r="M28" s="5" t="e">
        <f>IF(AND(B28=400, OR(AND(#REF!=#REF!, F28&lt;=#REF!), AND(#REF!=#REF!, F28&lt;=#REF!), AND(#REF!=#REF!, F28&lt;=#REF!), AND(#REF!=#REF!, F28&lt;=#REF!))), "CR", " ")</f>
        <v>#REF!</v>
      </c>
      <c r="N28" s="5" t="e">
        <f>IF(AND(B28=800, OR(AND(#REF!=#REF!, F28&lt;=#REF!), AND(#REF!=#REF!, F28&lt;=#REF!), AND(#REF!=#REF!, F28&lt;=#REF!), AND(#REF!=#REF!, F28&lt;=#REF!), AND(#REF!=#REF!, F28&lt;=#REF!))), "CR", " ")</f>
        <v>#REF!</v>
      </c>
      <c r="O28" s="5" t="e">
        <f>IF(AND(B28=1000, OR(AND(#REF!=#REF!, F28&lt;=#REF!), AND(#REF!=#REF!, F28&lt;=#REF!))), "CR", " ")</f>
        <v>#REF!</v>
      </c>
      <c r="P28" s="5" t="e">
        <f>IF(AND(B28=1500, OR(AND(#REF!=#REF!, F28&lt;=#REF!), AND(#REF!=#REF!, F28&lt;=#REF!), AND(#REF!=#REF!, F28&lt;=#REF!), AND(#REF!=#REF!, F28&lt;=#REF!), AND(#REF!=#REF!, F28&lt;=#REF!))), "CR", " ")</f>
        <v>#REF!</v>
      </c>
      <c r="Q28" s="5" t="e">
        <f>IF(AND(B28="1600 (Mile)",OR(AND(#REF!=#REF!,F28&lt;=#REF!),AND(#REF!=#REF!,F28&lt;=#REF!),AND(#REF!=#REF!,F28&lt;=#REF!),AND(#REF!=#REF!,F28&lt;=#REF!))),"CR"," ")</f>
        <v>#REF!</v>
      </c>
      <c r="R28" s="5" t="e">
        <f>IF(AND(B28=3000, OR(AND(#REF!=#REF!, F28&lt;=#REF!), AND(#REF!=#REF!, F28&lt;=#REF!), AND(#REF!=#REF!, F28&lt;=#REF!), AND(#REF!=#REF!, F28&lt;=#REF!))), "CR", " ")</f>
        <v>#REF!</v>
      </c>
      <c r="S28" s="5" t="e">
        <f>IF(AND(B28=5000, OR(AND(#REF!=#REF!, F28&lt;=#REF!), AND(#REF!=#REF!, F28&lt;=#REF!))), "CR", " ")</f>
        <v>#REF!</v>
      </c>
      <c r="T28" s="4" t="e">
        <f>IF(AND(B28=10000, OR(AND(#REF!=#REF!, F28&lt;=#REF!), AND(#REF!=#REF!, F28&lt;=#REF!))), "CR", " ")</f>
        <v>#REF!</v>
      </c>
      <c r="U28" s="4" t="e">
        <f>IF(AND(B28="high jump", OR(AND(#REF!=#REF!, F28&gt;=#REF!), AND(#REF!=#REF!, F28&gt;=#REF!), AND(#REF!=#REF!, F28&gt;=#REF!), AND(#REF!=#REF!, F28&gt;=#REF!), AND(#REF!=#REF!, F28&gt;=#REF!))), "CR", " ")</f>
        <v>#REF!</v>
      </c>
      <c r="V28" s="4" t="e">
        <f>IF(AND(B28="long jump", OR(AND(#REF!=#REF!, F28&gt;=#REF!), AND(#REF!=#REF!, F28&gt;=#REF!), AND(#REF!=#REF!, F28&gt;=#REF!), AND(#REF!=#REF!, F28&gt;=#REF!), AND(#REF!=#REF!, F28&gt;=#REF!))), "CR", " ")</f>
        <v>#REF!</v>
      </c>
      <c r="W28" s="4" t="e">
        <f>IF(AND(B28="triple jump", OR(AND(#REF!=#REF!, F28&gt;=#REF!), AND(#REF!=#REF!, F28&gt;=#REF!), AND(#REF!=#REF!, F28&gt;=#REF!), AND(#REF!=#REF!, F28&gt;=#REF!), AND(#REF!=#REF!, F28&gt;=#REF!))), "CR", " ")</f>
        <v>#REF!</v>
      </c>
      <c r="X28" s="4" t="e">
        <f>IF(AND(B28="pole vault", OR(AND(#REF!=#REF!, F28&gt;=#REF!), AND(#REF!=#REF!, F28&gt;=#REF!), AND(#REF!=#REF!, F28&gt;=#REF!), AND(#REF!=#REF!, F28&gt;=#REF!), AND(#REF!=#REF!, F28&gt;=#REF!))), "CR", " ")</f>
        <v>#REF!</v>
      </c>
      <c r="Y28" s="4" t="e">
        <f>IF(AND(B28="discus 1",#REF! =#REF!, F28&gt;=#REF!), "CR", " ")</f>
        <v>#REF!</v>
      </c>
      <c r="Z28" s="4" t="e">
        <f>IF(AND(B28="discus 1.25",#REF! =#REF!, F28&gt;=#REF!), "CR", " ")</f>
        <v>#REF!</v>
      </c>
      <c r="AA28" s="4" t="e">
        <f>IF(AND(B28="discus 1.5",#REF! =#REF!, F28&gt;=#REF!), "CR", " ")</f>
        <v>#REF!</v>
      </c>
      <c r="AB28" s="4" t="e">
        <f>IF(AND(B28="discus 1.75",#REF! =#REF!, F28&gt;=#REF!), "CR", " ")</f>
        <v>#REF!</v>
      </c>
      <c r="AC28" s="4" t="e">
        <f>IF(AND(B28="discus 2",#REF! =#REF!, F28&gt;=#REF!), "CR", " ")</f>
        <v>#REF!</v>
      </c>
      <c r="AD28" s="4" t="e">
        <f>IF(AND(B28="hammer 4",#REF! =#REF!, F28&gt;=#REF!), "CR", " ")</f>
        <v>#REF!</v>
      </c>
      <c r="AE28" s="4" t="e">
        <f>IF(AND(B28="hammer 5",#REF! =#REF!, F28&gt;=#REF!), "CR", " ")</f>
        <v>#REF!</v>
      </c>
      <c r="AF28" s="4" t="e">
        <f>IF(AND(B28="hammer 6",#REF! =#REF!, F28&gt;=#REF!), "CR", " ")</f>
        <v>#REF!</v>
      </c>
      <c r="AG28" s="4" t="e">
        <f>IF(AND(B28="hammer 7.26",#REF! =#REF!, F28&gt;=#REF!), "CR", " ")</f>
        <v>#REF!</v>
      </c>
      <c r="AH28" s="4" t="e">
        <f>IF(AND(B28="javelin 400",#REF! =#REF!, F28&gt;=#REF!), "CR", " ")</f>
        <v>#REF!</v>
      </c>
      <c r="AI28" s="4" t="e">
        <f>IF(AND(B28="javelin 600",#REF! =#REF!, F28&gt;=#REF!), "CR", " ")</f>
        <v>#REF!</v>
      </c>
      <c r="AJ28" s="4" t="e">
        <f>IF(AND(B28="javelin 700",#REF! =#REF!, F28&gt;=#REF!), "CR", " ")</f>
        <v>#REF!</v>
      </c>
      <c r="AK28" s="4" t="e">
        <f>IF(AND(B28="javelin 800", OR(AND(#REF!=#REF!, F28&gt;=#REF!), AND(#REF!=#REF!, F28&gt;=#REF!))), "CR", " ")</f>
        <v>#REF!</v>
      </c>
      <c r="AL28" s="4" t="e">
        <f>IF(AND(B28="shot 3",#REF! =#REF!, F28&gt;=#REF!), "CR", " ")</f>
        <v>#REF!</v>
      </c>
      <c r="AM28" s="4" t="e">
        <f>IF(AND(B28="shot 4",#REF! =#REF!, F28&gt;=#REF!), "CR", " ")</f>
        <v>#REF!</v>
      </c>
      <c r="AN28" s="4" t="e">
        <f>IF(AND(B28="shot 5",#REF! =#REF!, F28&gt;=#REF!), "CR", " ")</f>
        <v>#REF!</v>
      </c>
      <c r="AO28" s="4" t="e">
        <f>IF(AND(B28="shot 6",#REF! =#REF!, F28&gt;=#REF!), "CR", " ")</f>
        <v>#REF!</v>
      </c>
      <c r="AP28" s="4" t="e">
        <f>IF(AND(B28="shot 7.26",#REF! =#REF!, F28&gt;=#REF!), "CR", " ")</f>
        <v>#REF!</v>
      </c>
      <c r="AQ28" s="4" t="e">
        <f>IF(AND(B28="60H",OR(AND(#REF!=#REF!,F28&lt;=#REF!),AND(#REF!=#REF!,F28&lt;=#REF!),AND(#REF!=#REF!,F28&lt;=#REF!),AND(#REF!=#REF!,F28&lt;=#REF!),AND(#REF!=#REF!,F28&lt;=#REF!))),"CR"," ")</f>
        <v>#REF!</v>
      </c>
      <c r="AR28" s="4" t="e">
        <f>IF(AND(B28="75H", AND(#REF!=#REF!, F28&lt;=#REF!)), "CR", " ")</f>
        <v>#REF!</v>
      </c>
      <c r="AS28" s="4" t="e">
        <f>IF(AND(B28="80H", AND(#REF!=#REF!, F28&lt;=#REF!)), "CR", " ")</f>
        <v>#REF!</v>
      </c>
      <c r="AT28" s="4" t="e">
        <f>IF(AND(B28="100H", AND(#REF!=#REF!, F28&lt;=#REF!)), "CR", " ")</f>
        <v>#REF!</v>
      </c>
      <c r="AU28" s="4" t="e">
        <f>IF(AND(B28="110H", OR(AND(#REF!=#REF!, F28&lt;=#REF!), AND(#REF!=#REF!, F28&lt;=#REF!))), "CR", " ")</f>
        <v>#REF!</v>
      </c>
      <c r="AV28" s="4" t="e">
        <f>IF(AND(B28="400H", OR(AND(#REF!=#REF!, F28&lt;=#REF!), AND(#REF!=#REF!, F28&lt;=#REF!), AND(#REF!=#REF!, F28&lt;=#REF!), AND(#REF!=#REF!, F28&lt;=#REF!))), "CR", " ")</f>
        <v>#REF!</v>
      </c>
      <c r="AW28" s="4" t="e">
        <f>IF(AND(B28="1500SC", AND(#REF!=#REF!, F28&lt;=#REF!)), "CR", " ")</f>
        <v>#REF!</v>
      </c>
      <c r="AX28" s="4" t="e">
        <f>IF(AND(B28="2000SC", OR(AND(#REF!=#REF!, F28&lt;=#REF!), AND(#REF!=#REF!, F28&lt;=#REF!))), "CR", " ")</f>
        <v>#REF!</v>
      </c>
      <c r="AY28" s="4" t="e">
        <f>IF(AND(B28="3000SC", OR(AND(#REF!=#REF!, F28&lt;=#REF!), AND(#REF!=#REF!, F28&lt;=#REF!))), "CR", " ")</f>
        <v>#REF!</v>
      </c>
      <c r="AZ28" s="5" t="e">
        <f>IF(AND(B28="4x100", OR(AND(#REF!=#REF!, F28&lt;=#REF!), AND(#REF!=#REF!, F28&lt;=#REF!), AND(#REF!=#REF!, F28&lt;=#REF!), AND(#REF!=#REF!, F28&lt;=#REF!), AND(#REF!=#REF!, F28&lt;=#REF!))), "CR", " ")</f>
        <v>#REF!</v>
      </c>
      <c r="BA28" s="5" t="e">
        <f>IF(AND(B28="4x200", OR(AND(#REF!=#REF!, F28&lt;=#REF!), AND(#REF!=#REF!, F28&lt;=#REF!), AND(#REF!=#REF!, F28&lt;=#REF!), AND(#REF!=#REF!, F28&lt;=#REF!), AND(#REF!=#REF!, F28&lt;=#REF!))), "CR", " ")</f>
        <v>#REF!</v>
      </c>
      <c r="BB28" s="5" t="e">
        <f>IF(AND(B28="4x300", AND(#REF!=#REF!, F28&lt;=#REF!)), "CR", " ")</f>
        <v>#REF!</v>
      </c>
      <c r="BC28" s="5" t="e">
        <f>IF(AND(B28="4x400", OR(AND(#REF!=#REF!, F28&lt;=#REF!), AND(#REF!=#REF!, F28&lt;=#REF!), AND(#REF!=#REF!, F28&lt;=#REF!), AND(#REF!=#REF!, F28&lt;=#REF!))), "CR", " ")</f>
        <v>#REF!</v>
      </c>
      <c r="BD28" s="5" t="e">
        <f>IF(AND(B28="3x800", OR(AND(#REF!=#REF!, F28&lt;=#REF!), AND(#REF!=#REF!, F28&lt;=#REF!), AND(#REF!=#REF!, F28&lt;=#REF!))), "CR", " ")</f>
        <v>#REF!</v>
      </c>
      <c r="BE28" s="5" t="e">
        <f>IF(AND(B28="pentathlon", OR(AND(#REF!=#REF!, F28&gt;=#REF!), AND(#REF!=#REF!, F28&gt;=#REF!),AND(#REF!=#REF!, F28&gt;=#REF!),AND(#REF!=#REF!, F28&gt;=#REF!))), "CR", " ")</f>
        <v>#REF!</v>
      </c>
      <c r="BF28" s="5" t="e">
        <f>IF(AND(B28="heptathlon", OR(AND(#REF!=#REF!, F28&gt;=#REF!), AND(#REF!=#REF!, F28&gt;=#REF!))), "CR", " ")</f>
        <v>#REF!</v>
      </c>
      <c r="BG28" s="5" t="e">
        <f>IF(AND(B28="decathlon", OR(AND(#REF!=#REF!, F28&gt;=#REF!), AND(#REF!=#REF!, F28&gt;=#REF!),AND(#REF!=#REF!, F28&gt;=#REF!))), "CR", " ")</f>
        <v>#REF!</v>
      </c>
    </row>
    <row r="29" spans="1:59" hidden="1">
      <c r="A29" s="1" t="e">
        <f>#REF!</f>
        <v>#REF!</v>
      </c>
      <c r="B29" s="2">
        <v>100</v>
      </c>
      <c r="C29" s="1" t="s">
        <v>34</v>
      </c>
      <c r="D29" s="1" t="s">
        <v>93</v>
      </c>
      <c r="E29" s="6" t="s">
        <v>8</v>
      </c>
      <c r="F29" s="8">
        <v>12.75</v>
      </c>
      <c r="G29" s="10">
        <v>44661</v>
      </c>
      <c r="H29" s="2" t="s">
        <v>128</v>
      </c>
      <c r="I29" s="2" t="s">
        <v>129</v>
      </c>
      <c r="J29" s="5" t="e">
        <f>IF(AND(B29=100, OR(AND(#REF!=#REF!, F29&lt;=#REF!), AND(#REF!=#REF!, F29&lt;=#REF!), AND(#REF!=#REF!, F29&lt;=#REF!), AND(#REF!=#REF!, F29&lt;=#REF!), AND(#REF!=#REF!, F29&lt;=#REF!))), "CR", " ")</f>
        <v>#REF!</v>
      </c>
      <c r="K29" s="5" t="e">
        <f>IF(AND(B29=200, OR(AND(#REF!=#REF!, F29&lt;=#REF!), AND(#REF!=#REF!, F29&lt;=#REF!), AND(#REF!=#REF!, F29&lt;=#REF!), AND(#REF!=#REF!, F29&lt;=#REF!), AND(#REF!=#REF!, F29&lt;=#REF!))), "CR", " ")</f>
        <v>#REF!</v>
      </c>
      <c r="L29" s="5" t="e">
        <f>IF(AND(B29=300, OR(AND(#REF!=#REF!, F29&lt;=#REF!), AND(#REF!=#REF!, F29&lt;=#REF!))), "CR", " ")</f>
        <v>#REF!</v>
      </c>
      <c r="M29" s="5" t="e">
        <f>IF(AND(B29=400, OR(AND(#REF!=#REF!, F29&lt;=#REF!), AND(#REF!=#REF!, F29&lt;=#REF!), AND(#REF!=#REF!, F29&lt;=#REF!), AND(#REF!=#REF!, F29&lt;=#REF!))), "CR", " ")</f>
        <v>#REF!</v>
      </c>
      <c r="N29" s="5" t="e">
        <f>IF(AND(B29=800, OR(AND(#REF!=#REF!, F29&lt;=#REF!), AND(#REF!=#REF!, F29&lt;=#REF!), AND(#REF!=#REF!, F29&lt;=#REF!), AND(#REF!=#REF!, F29&lt;=#REF!), AND(#REF!=#REF!, F29&lt;=#REF!))), "CR", " ")</f>
        <v>#REF!</v>
      </c>
      <c r="O29" s="5" t="e">
        <f>IF(AND(B29=1000, OR(AND(#REF!=#REF!, F29&lt;=#REF!), AND(#REF!=#REF!, F29&lt;=#REF!))), "CR", " ")</f>
        <v>#REF!</v>
      </c>
      <c r="P29" s="5" t="e">
        <f>IF(AND(B29=1500, OR(AND(#REF!=#REF!, F29&lt;=#REF!), AND(#REF!=#REF!, F29&lt;=#REF!), AND(#REF!=#REF!, F29&lt;=#REF!), AND(#REF!=#REF!, F29&lt;=#REF!), AND(#REF!=#REF!, F29&lt;=#REF!))), "CR", " ")</f>
        <v>#REF!</v>
      </c>
      <c r="Q29" s="5" t="e">
        <f>IF(AND(B29="1600 (Mile)",OR(AND(#REF!=#REF!,F29&lt;=#REF!),AND(#REF!=#REF!,F29&lt;=#REF!),AND(#REF!=#REF!,F29&lt;=#REF!),AND(#REF!=#REF!,F29&lt;=#REF!))),"CR"," ")</f>
        <v>#REF!</v>
      </c>
      <c r="R29" s="5" t="e">
        <f>IF(AND(B29=3000, OR(AND(#REF!=#REF!, F29&lt;=#REF!), AND(#REF!=#REF!, F29&lt;=#REF!), AND(#REF!=#REF!, F29&lt;=#REF!), AND(#REF!=#REF!, F29&lt;=#REF!))), "CR", " ")</f>
        <v>#REF!</v>
      </c>
      <c r="S29" s="5" t="e">
        <f>IF(AND(B29=5000, OR(AND(#REF!=#REF!, F29&lt;=#REF!), AND(#REF!=#REF!, F29&lt;=#REF!))), "CR", " ")</f>
        <v>#REF!</v>
      </c>
      <c r="T29" s="4" t="e">
        <f>IF(AND(B29=10000, OR(AND(#REF!=#REF!, F29&lt;=#REF!), AND(#REF!=#REF!, F29&lt;=#REF!))), "CR", " ")</f>
        <v>#REF!</v>
      </c>
      <c r="U29" s="4" t="e">
        <f>IF(AND(B29="high jump", OR(AND(#REF!=#REF!, F29&gt;=#REF!), AND(#REF!=#REF!, F29&gt;=#REF!), AND(#REF!=#REF!, F29&gt;=#REF!), AND(#REF!=#REF!, F29&gt;=#REF!), AND(#REF!=#REF!, F29&gt;=#REF!))), "CR", " ")</f>
        <v>#REF!</v>
      </c>
      <c r="V29" s="4" t="e">
        <f>IF(AND(B29="long jump", OR(AND(#REF!=#REF!, F29&gt;=#REF!), AND(#REF!=#REF!, F29&gt;=#REF!), AND(#REF!=#REF!, F29&gt;=#REF!), AND(#REF!=#REF!, F29&gt;=#REF!), AND(#REF!=#REF!, F29&gt;=#REF!))), "CR", " ")</f>
        <v>#REF!</v>
      </c>
      <c r="W29" s="4" t="e">
        <f>IF(AND(B29="triple jump", OR(AND(#REF!=#REF!, F29&gt;=#REF!), AND(#REF!=#REF!, F29&gt;=#REF!), AND(#REF!=#REF!, F29&gt;=#REF!), AND(#REF!=#REF!, F29&gt;=#REF!), AND(#REF!=#REF!, F29&gt;=#REF!))), "CR", " ")</f>
        <v>#REF!</v>
      </c>
      <c r="X29" s="4" t="e">
        <f>IF(AND(B29="pole vault", OR(AND(#REF!=#REF!, F29&gt;=#REF!), AND(#REF!=#REF!, F29&gt;=#REF!), AND(#REF!=#REF!, F29&gt;=#REF!), AND(#REF!=#REF!, F29&gt;=#REF!), AND(#REF!=#REF!, F29&gt;=#REF!))), "CR", " ")</f>
        <v>#REF!</v>
      </c>
      <c r="Y29" s="4" t="e">
        <f>IF(AND(B29="discus 1",#REF! =#REF!, F29&gt;=#REF!), "CR", " ")</f>
        <v>#REF!</v>
      </c>
      <c r="Z29" s="4" t="e">
        <f>IF(AND(B29="discus 1.25",#REF! =#REF!, F29&gt;=#REF!), "CR", " ")</f>
        <v>#REF!</v>
      </c>
      <c r="AA29" s="4" t="e">
        <f>IF(AND(B29="discus 1.5",#REF! =#REF!, F29&gt;=#REF!), "CR", " ")</f>
        <v>#REF!</v>
      </c>
      <c r="AB29" s="4" t="e">
        <f>IF(AND(B29="discus 1.75",#REF! =#REF!, F29&gt;=#REF!), "CR", " ")</f>
        <v>#REF!</v>
      </c>
      <c r="AC29" s="4" t="e">
        <f>IF(AND(B29="discus 2",#REF! =#REF!, F29&gt;=#REF!), "CR", " ")</f>
        <v>#REF!</v>
      </c>
      <c r="AD29" s="4" t="e">
        <f>IF(AND(B29="hammer 4",#REF! =#REF!, F29&gt;=#REF!), "CR", " ")</f>
        <v>#REF!</v>
      </c>
      <c r="AE29" s="4" t="e">
        <f>IF(AND(B29="hammer 5",#REF! =#REF!, F29&gt;=#REF!), "CR", " ")</f>
        <v>#REF!</v>
      </c>
      <c r="AF29" s="4" t="e">
        <f>IF(AND(B29="hammer 6",#REF! =#REF!, F29&gt;=#REF!), "CR", " ")</f>
        <v>#REF!</v>
      </c>
      <c r="AG29" s="4" t="e">
        <f>IF(AND(B29="hammer 7.26",#REF! =#REF!, F29&gt;=#REF!), "CR", " ")</f>
        <v>#REF!</v>
      </c>
      <c r="AH29" s="4" t="e">
        <f>IF(AND(B29="javelin 400",#REF! =#REF!, F29&gt;=#REF!), "CR", " ")</f>
        <v>#REF!</v>
      </c>
      <c r="AI29" s="4" t="e">
        <f>IF(AND(B29="javelin 600",#REF! =#REF!, F29&gt;=#REF!), "CR", " ")</f>
        <v>#REF!</v>
      </c>
      <c r="AJ29" s="4" t="e">
        <f>IF(AND(B29="javelin 700",#REF! =#REF!, F29&gt;=#REF!), "CR", " ")</f>
        <v>#REF!</v>
      </c>
      <c r="AK29" s="4" t="e">
        <f>IF(AND(B29="javelin 800", OR(AND(#REF!=#REF!, F29&gt;=#REF!), AND(#REF!=#REF!, F29&gt;=#REF!))), "CR", " ")</f>
        <v>#REF!</v>
      </c>
      <c r="AL29" s="4" t="e">
        <f>IF(AND(B29="shot 3",#REF! =#REF!, F29&gt;=#REF!), "CR", " ")</f>
        <v>#REF!</v>
      </c>
      <c r="AM29" s="4" t="e">
        <f>IF(AND(B29="shot 4",#REF! =#REF!, F29&gt;=#REF!), "CR", " ")</f>
        <v>#REF!</v>
      </c>
      <c r="AN29" s="4" t="e">
        <f>IF(AND(B29="shot 5",#REF! =#REF!, F29&gt;=#REF!), "CR", " ")</f>
        <v>#REF!</v>
      </c>
      <c r="AO29" s="4" t="e">
        <f>IF(AND(B29="shot 6",#REF! =#REF!, F29&gt;=#REF!), "CR", " ")</f>
        <v>#REF!</v>
      </c>
      <c r="AP29" s="4" t="e">
        <f>IF(AND(B29="shot 7.26",#REF! =#REF!, F29&gt;=#REF!), "CR", " ")</f>
        <v>#REF!</v>
      </c>
      <c r="AQ29" s="4" t="e">
        <f>IF(AND(B29="60H",OR(AND(#REF!=#REF!,F29&lt;=#REF!),AND(#REF!=#REF!,F29&lt;=#REF!),AND(#REF!=#REF!,F29&lt;=#REF!),AND(#REF!=#REF!,F29&lt;=#REF!),AND(#REF!=#REF!,F29&lt;=#REF!))),"CR"," ")</f>
        <v>#REF!</v>
      </c>
      <c r="AR29" s="4" t="e">
        <f>IF(AND(B29="75H", AND(#REF!=#REF!, F29&lt;=#REF!)), "CR", " ")</f>
        <v>#REF!</v>
      </c>
      <c r="AS29" s="4" t="e">
        <f>IF(AND(B29="80H", AND(#REF!=#REF!, F29&lt;=#REF!)), "CR", " ")</f>
        <v>#REF!</v>
      </c>
      <c r="AT29" s="4" t="e">
        <f>IF(AND(B29="100H", AND(#REF!=#REF!, F29&lt;=#REF!)), "CR", " ")</f>
        <v>#REF!</v>
      </c>
      <c r="AU29" s="4" t="e">
        <f>IF(AND(B29="110H", OR(AND(#REF!=#REF!, F29&lt;=#REF!), AND(#REF!=#REF!, F29&lt;=#REF!))), "CR", " ")</f>
        <v>#REF!</v>
      </c>
      <c r="AV29" s="4" t="e">
        <f>IF(AND(B29="400H", OR(AND(#REF!=#REF!, F29&lt;=#REF!), AND(#REF!=#REF!, F29&lt;=#REF!), AND(#REF!=#REF!, F29&lt;=#REF!), AND(#REF!=#REF!, F29&lt;=#REF!))), "CR", " ")</f>
        <v>#REF!</v>
      </c>
      <c r="AW29" s="4" t="e">
        <f>IF(AND(B29="1500SC", AND(#REF!=#REF!, F29&lt;=#REF!)), "CR", " ")</f>
        <v>#REF!</v>
      </c>
      <c r="AX29" s="4" t="e">
        <f>IF(AND(B29="2000SC", OR(AND(#REF!=#REF!, F29&lt;=#REF!), AND(#REF!=#REF!, F29&lt;=#REF!))), "CR", " ")</f>
        <v>#REF!</v>
      </c>
      <c r="AY29" s="4" t="e">
        <f>IF(AND(B29="3000SC", OR(AND(#REF!=#REF!, F29&lt;=#REF!), AND(#REF!=#REF!, F29&lt;=#REF!))), "CR", " ")</f>
        <v>#REF!</v>
      </c>
      <c r="AZ29" s="5" t="e">
        <f>IF(AND(B29="4x100", OR(AND(#REF!=#REF!, F29&lt;=#REF!), AND(#REF!=#REF!, F29&lt;=#REF!), AND(#REF!=#REF!, F29&lt;=#REF!), AND(#REF!=#REF!, F29&lt;=#REF!), AND(#REF!=#REF!, F29&lt;=#REF!))), "CR", " ")</f>
        <v>#REF!</v>
      </c>
      <c r="BA29" s="5" t="e">
        <f>IF(AND(B29="4x200", OR(AND(#REF!=#REF!, F29&lt;=#REF!), AND(#REF!=#REF!, F29&lt;=#REF!), AND(#REF!=#REF!, F29&lt;=#REF!), AND(#REF!=#REF!, F29&lt;=#REF!), AND(#REF!=#REF!, F29&lt;=#REF!))), "CR", " ")</f>
        <v>#REF!</v>
      </c>
      <c r="BB29" s="5" t="e">
        <f>IF(AND(B29="4x300", AND(#REF!=#REF!, F29&lt;=#REF!)), "CR", " ")</f>
        <v>#REF!</v>
      </c>
      <c r="BC29" s="5" t="e">
        <f>IF(AND(B29="4x400", OR(AND(#REF!=#REF!, F29&lt;=#REF!), AND(#REF!=#REF!, F29&lt;=#REF!), AND(#REF!=#REF!, F29&lt;=#REF!), AND(#REF!=#REF!, F29&lt;=#REF!))), "CR", " ")</f>
        <v>#REF!</v>
      </c>
      <c r="BD29" s="5" t="e">
        <f>IF(AND(B29="3x800", OR(AND(#REF!=#REF!, F29&lt;=#REF!), AND(#REF!=#REF!, F29&lt;=#REF!), AND(#REF!=#REF!, F29&lt;=#REF!))), "CR", " ")</f>
        <v>#REF!</v>
      </c>
      <c r="BE29" s="5" t="e">
        <f>IF(AND(B29="pentathlon", OR(AND(#REF!=#REF!, F29&gt;=#REF!), AND(#REF!=#REF!, F29&gt;=#REF!),AND(#REF!=#REF!, F29&gt;=#REF!),AND(#REF!=#REF!, F29&gt;=#REF!))), "CR", " ")</f>
        <v>#REF!</v>
      </c>
      <c r="BF29" s="5" t="e">
        <f>IF(AND(B29="heptathlon", OR(AND(#REF!=#REF!, F29&gt;=#REF!), AND(#REF!=#REF!, F29&gt;=#REF!))), "CR", " ")</f>
        <v>#REF!</v>
      </c>
      <c r="BG29" s="5" t="e">
        <f>IF(AND(B29="decathlon", OR(AND(#REF!=#REF!, F29&gt;=#REF!), AND(#REF!=#REF!, F29&gt;=#REF!),AND(#REF!=#REF!, F29&gt;=#REF!))), "CR", " ")</f>
        <v>#REF!</v>
      </c>
    </row>
    <row r="30" spans="1:59" hidden="1">
      <c r="B30" s="2">
        <v>100</v>
      </c>
      <c r="C30" s="1" t="s">
        <v>321</v>
      </c>
      <c r="D30" s="1" t="s">
        <v>322</v>
      </c>
      <c r="E30" s="6" t="s">
        <v>7</v>
      </c>
      <c r="F30" s="14">
        <v>12.8</v>
      </c>
      <c r="G30" s="10">
        <v>44737</v>
      </c>
      <c r="H30" s="2" t="s">
        <v>355</v>
      </c>
      <c r="I30" s="2" t="s">
        <v>356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5"/>
      <c r="BA30" s="5"/>
      <c r="BB30" s="5"/>
      <c r="BC30" s="5"/>
      <c r="BD30" s="5"/>
      <c r="BE30" s="5"/>
      <c r="BF30" s="5"/>
      <c r="BG30" s="5"/>
    </row>
    <row r="31" spans="1:59">
      <c r="A31" s="1" t="e">
        <f>#REF!</f>
        <v>#REF!</v>
      </c>
      <c r="B31" s="2">
        <v>100</v>
      </c>
      <c r="C31" s="1" t="s">
        <v>243</v>
      </c>
      <c r="D31" s="1" t="s">
        <v>244</v>
      </c>
      <c r="E31" s="6" t="s">
        <v>5</v>
      </c>
      <c r="F31" s="8">
        <v>12.97</v>
      </c>
      <c r="G31" s="10">
        <v>44723</v>
      </c>
      <c r="H31" s="2" t="s">
        <v>155</v>
      </c>
      <c r="I31" s="2" t="s">
        <v>242</v>
      </c>
      <c r="J31" s="3" t="e">
        <f>IF(AND(B31=100, OR(AND(#REF!=#REF!, F31&lt;=#REF!), AND(#REF!=#REF!, F31&lt;=#REF!), AND(#REF!=#REF!, F31&lt;=#REF!), AND(#REF!=#REF!, F31&lt;=#REF!), AND(#REF!=#REF!, F31&lt;=#REF!))), "CR", " ")</f>
        <v>#REF!</v>
      </c>
      <c r="K31" s="3" t="e">
        <f>IF(AND(B31=200, OR(AND(#REF!=#REF!, F31&lt;=#REF!), AND(#REF!=#REF!, F31&lt;=#REF!), AND(#REF!=#REF!, F31&lt;=#REF!), AND(#REF!=#REF!, F31&lt;=#REF!), AND(#REF!=#REF!, F31&lt;=#REF!))), "CR", " ")</f>
        <v>#REF!</v>
      </c>
      <c r="L31" s="3" t="e">
        <f>IF(AND(B31=300, OR(AND(#REF!=#REF!, F31&lt;=#REF!), AND(#REF!=#REF!, F31&lt;=#REF!))), "CR", " ")</f>
        <v>#REF!</v>
      </c>
      <c r="M31" s="3"/>
      <c r="Q31" s="3" t="e">
        <f>IF(AND(B31="1600 (Mile)",OR(AND(#REF!=#REF!,F31&lt;=#REF!),AND(#REF!=#REF!,F31&lt;=#REF!),AND(#REF!=#REF!,F31&lt;=#REF!),AND(#REF!=#REF!,F31&lt;=#REF!))),"CR"," ")</f>
        <v>#REF!</v>
      </c>
      <c r="AZ31" s="3"/>
      <c r="BA31" s="3"/>
      <c r="BB31" s="3"/>
      <c r="BC31" s="3"/>
      <c r="BD31" s="3"/>
      <c r="BE31" s="3"/>
      <c r="BF31" s="3"/>
      <c r="BG31" s="3"/>
    </row>
    <row r="32" spans="1:59">
      <c r="B32" s="2">
        <v>100</v>
      </c>
      <c r="C32" s="1" t="s">
        <v>200</v>
      </c>
      <c r="D32" s="1" t="s">
        <v>201</v>
      </c>
      <c r="E32" s="6" t="s">
        <v>5</v>
      </c>
      <c r="F32" s="8">
        <v>13.14</v>
      </c>
      <c r="G32" s="9">
        <v>44703</v>
      </c>
      <c r="H32" s="1" t="s">
        <v>155</v>
      </c>
      <c r="I32" s="1" t="s">
        <v>177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5"/>
      <c r="BA32" s="5"/>
      <c r="BB32" s="5"/>
      <c r="BC32" s="5"/>
      <c r="BD32" s="5"/>
      <c r="BE32" s="5"/>
      <c r="BF32" s="5"/>
      <c r="BG32" s="5"/>
    </row>
    <row r="33" spans="1:59">
      <c r="A33" s="1" t="e">
        <f>#REF!</f>
        <v>#REF!</v>
      </c>
      <c r="B33" s="2">
        <v>100</v>
      </c>
      <c r="C33" s="1" t="s">
        <v>110</v>
      </c>
      <c r="D33" s="1" t="s">
        <v>111</v>
      </c>
      <c r="E33" s="6" t="s">
        <v>5</v>
      </c>
      <c r="F33" s="8">
        <v>13.39</v>
      </c>
      <c r="G33" s="10">
        <v>44682</v>
      </c>
      <c r="H33" s="2" t="s">
        <v>155</v>
      </c>
      <c r="I33" s="2" t="s">
        <v>177</v>
      </c>
      <c r="J33" s="5" t="e">
        <f>IF(AND(B33=100, OR(AND(#REF!=#REF!, F33&lt;=#REF!), AND(#REF!=#REF!, F33&lt;=#REF!), AND(#REF!=#REF!, F33&lt;=#REF!), AND(#REF!=#REF!, F33&lt;=#REF!), AND(#REF!=#REF!, F33&lt;=#REF!))), "CR", " ")</f>
        <v>#REF!</v>
      </c>
      <c r="K33" s="5" t="e">
        <f>IF(AND(B33=200, OR(AND(#REF!=#REF!, F33&lt;=#REF!), AND(#REF!=#REF!, F33&lt;=#REF!), AND(#REF!=#REF!, F33&lt;=#REF!), AND(#REF!=#REF!, F33&lt;=#REF!), AND(#REF!=#REF!, F33&lt;=#REF!))), "CR", " ")</f>
        <v>#REF!</v>
      </c>
      <c r="L33" s="5" t="e">
        <f>IF(AND(B33=300, OR(AND(#REF!=#REF!, F33&lt;=#REF!), AND(#REF!=#REF!, F33&lt;=#REF!))), "CR", " ")</f>
        <v>#REF!</v>
      </c>
      <c r="M33" s="5" t="e">
        <f>IF(AND(B33=400, OR(AND(#REF!=#REF!, F33&lt;=#REF!), AND(#REF!=#REF!, F33&lt;=#REF!), AND(#REF!=#REF!, F33&lt;=#REF!), AND(#REF!=#REF!, F33&lt;=#REF!))), "CR", " ")</f>
        <v>#REF!</v>
      </c>
      <c r="N33" s="5" t="e">
        <f>IF(AND(B33=800, OR(AND(#REF!=#REF!, F33&lt;=#REF!), AND(#REF!=#REF!, F33&lt;=#REF!), AND(#REF!=#REF!, F33&lt;=#REF!), AND(#REF!=#REF!, F33&lt;=#REF!), AND(#REF!=#REF!, F33&lt;=#REF!))), "CR", " ")</f>
        <v>#REF!</v>
      </c>
      <c r="O33" s="5" t="e">
        <f>IF(AND(B33=1000, OR(AND(#REF!=#REF!, F33&lt;=#REF!), AND(#REF!=#REF!, F33&lt;=#REF!))), "CR", " ")</f>
        <v>#REF!</v>
      </c>
      <c r="P33" s="5" t="e">
        <f>IF(AND(B33=1500, OR(AND(#REF!=#REF!, F33&lt;=#REF!), AND(#REF!=#REF!, F33&lt;=#REF!), AND(#REF!=#REF!, F33&lt;=#REF!), AND(#REF!=#REF!, F33&lt;=#REF!), AND(#REF!=#REF!, F33&lt;=#REF!))), "CR", " ")</f>
        <v>#REF!</v>
      </c>
      <c r="Q33" s="5" t="e">
        <f>IF(AND(B33="1600 (Mile)",OR(AND(#REF!=#REF!,F33&lt;=#REF!),AND(#REF!=#REF!,F33&lt;=#REF!),AND(#REF!=#REF!,F33&lt;=#REF!),AND(#REF!=#REF!,F33&lt;=#REF!))),"CR"," ")</f>
        <v>#REF!</v>
      </c>
      <c r="R33" s="5" t="e">
        <f>IF(AND(B33=3000, OR(AND(#REF!=#REF!, F33&lt;=#REF!), AND(#REF!=#REF!, F33&lt;=#REF!), AND(#REF!=#REF!, F33&lt;=#REF!), AND(#REF!=#REF!, F33&lt;=#REF!))), "CR", " ")</f>
        <v>#REF!</v>
      </c>
      <c r="S33" s="5" t="e">
        <f>IF(AND(B33=5000, OR(AND(#REF!=#REF!, F33&lt;=#REF!), AND(#REF!=#REF!, F33&lt;=#REF!))), "CR", " ")</f>
        <v>#REF!</v>
      </c>
      <c r="T33" s="4" t="e">
        <f>IF(AND(B33=10000, OR(AND(#REF!=#REF!, F33&lt;=#REF!), AND(#REF!=#REF!, F33&lt;=#REF!))), "CR", " ")</f>
        <v>#REF!</v>
      </c>
      <c r="U33" s="4" t="e">
        <f>IF(AND(B33="high jump", OR(AND(#REF!=#REF!, F33&gt;=#REF!), AND(#REF!=#REF!, F33&gt;=#REF!), AND(#REF!=#REF!, F33&gt;=#REF!), AND(#REF!=#REF!, F33&gt;=#REF!), AND(#REF!=#REF!, F33&gt;=#REF!))), "CR", " ")</f>
        <v>#REF!</v>
      </c>
      <c r="V33" s="4" t="e">
        <f>IF(AND(B33="long jump", OR(AND(#REF!=#REF!, F33&gt;=#REF!), AND(#REF!=#REF!, F33&gt;=#REF!), AND(#REF!=#REF!, F33&gt;=#REF!), AND(#REF!=#REF!, F33&gt;=#REF!), AND(#REF!=#REF!, F33&gt;=#REF!))), "CR", " ")</f>
        <v>#REF!</v>
      </c>
      <c r="W33" s="4" t="e">
        <f>IF(AND(B33="triple jump", OR(AND(#REF!=#REF!, F33&gt;=#REF!), AND(#REF!=#REF!, F33&gt;=#REF!), AND(#REF!=#REF!, F33&gt;=#REF!), AND(#REF!=#REF!, F33&gt;=#REF!), AND(#REF!=#REF!, F33&gt;=#REF!))), "CR", " ")</f>
        <v>#REF!</v>
      </c>
      <c r="X33" s="4" t="e">
        <f>IF(AND(B33="pole vault", OR(AND(#REF!=#REF!, F33&gt;=#REF!), AND(#REF!=#REF!, F33&gt;=#REF!), AND(#REF!=#REF!, F33&gt;=#REF!), AND(#REF!=#REF!, F33&gt;=#REF!), AND(#REF!=#REF!, F33&gt;=#REF!))), "CR", " ")</f>
        <v>#REF!</v>
      </c>
      <c r="Y33" s="4" t="e">
        <f>IF(AND(B33="discus 1",#REF! =#REF!, F33&gt;=#REF!), "CR", " ")</f>
        <v>#REF!</v>
      </c>
      <c r="Z33" s="4" t="e">
        <f>IF(AND(B33="discus 1.25",#REF! =#REF!, F33&gt;=#REF!), "CR", " ")</f>
        <v>#REF!</v>
      </c>
      <c r="AA33" s="4" t="e">
        <f>IF(AND(B33="discus 1.5",#REF! =#REF!, F33&gt;=#REF!), "CR", " ")</f>
        <v>#REF!</v>
      </c>
      <c r="AB33" s="4" t="e">
        <f>IF(AND(B33="discus 1.75",#REF! =#REF!, F33&gt;=#REF!), "CR", " ")</f>
        <v>#REF!</v>
      </c>
      <c r="AC33" s="4" t="e">
        <f>IF(AND(B33="discus 2",#REF! =#REF!, F33&gt;=#REF!), "CR", " ")</f>
        <v>#REF!</v>
      </c>
      <c r="AD33" s="4" t="e">
        <f>IF(AND(B33="hammer 4",#REF! =#REF!, F33&gt;=#REF!), "CR", " ")</f>
        <v>#REF!</v>
      </c>
      <c r="AE33" s="4" t="e">
        <f>IF(AND(B33="hammer 5",#REF! =#REF!, F33&gt;=#REF!), "CR", " ")</f>
        <v>#REF!</v>
      </c>
      <c r="AF33" s="4" t="e">
        <f>IF(AND(B33="hammer 6",#REF! =#REF!, F33&gt;=#REF!), "CR", " ")</f>
        <v>#REF!</v>
      </c>
      <c r="AG33" s="4" t="e">
        <f>IF(AND(B33="hammer 7.26",#REF! =#REF!, F33&gt;=#REF!), "CR", " ")</f>
        <v>#REF!</v>
      </c>
      <c r="AH33" s="4" t="e">
        <f>IF(AND(B33="javelin 400",#REF! =#REF!, F33&gt;=#REF!), "CR", " ")</f>
        <v>#REF!</v>
      </c>
      <c r="AI33" s="4" t="e">
        <f>IF(AND(B33="javelin 600",#REF! =#REF!, F33&gt;=#REF!), "CR", " ")</f>
        <v>#REF!</v>
      </c>
      <c r="AJ33" s="4" t="e">
        <f>IF(AND(B33="javelin 700",#REF! =#REF!, F33&gt;=#REF!), "CR", " ")</f>
        <v>#REF!</v>
      </c>
      <c r="AK33" s="4" t="e">
        <f>IF(AND(B33="javelin 800", OR(AND(#REF!=#REF!, F33&gt;=#REF!), AND(#REF!=#REF!, F33&gt;=#REF!))), "CR", " ")</f>
        <v>#REF!</v>
      </c>
      <c r="AL33" s="4" t="e">
        <f>IF(AND(B33="shot 3",#REF! =#REF!, F33&gt;=#REF!), "CR", " ")</f>
        <v>#REF!</v>
      </c>
      <c r="AM33" s="4" t="e">
        <f>IF(AND(B33="shot 4",#REF! =#REF!, F33&gt;=#REF!), "CR", " ")</f>
        <v>#REF!</v>
      </c>
      <c r="AN33" s="4" t="e">
        <f>IF(AND(B33="shot 5",#REF! =#REF!, F33&gt;=#REF!), "CR", " ")</f>
        <v>#REF!</v>
      </c>
      <c r="AO33" s="4" t="e">
        <f>IF(AND(B33="shot 6",#REF! =#REF!, F33&gt;=#REF!), "CR", " ")</f>
        <v>#REF!</v>
      </c>
      <c r="AP33" s="4" t="e">
        <f>IF(AND(B33="shot 7.26",#REF! =#REF!, F33&gt;=#REF!), "CR", " ")</f>
        <v>#REF!</v>
      </c>
      <c r="AQ33" s="4" t="e">
        <f>IF(AND(B33="60H",OR(AND(#REF!=#REF!,F33&lt;=#REF!),AND(#REF!=#REF!,F33&lt;=#REF!),AND(#REF!=#REF!,F33&lt;=#REF!),AND(#REF!=#REF!,F33&lt;=#REF!),AND(#REF!=#REF!,F33&lt;=#REF!))),"CR"," ")</f>
        <v>#REF!</v>
      </c>
      <c r="AR33" s="4" t="e">
        <f>IF(AND(B33="75H", AND(#REF!=#REF!, F33&lt;=#REF!)), "CR", " ")</f>
        <v>#REF!</v>
      </c>
      <c r="AS33" s="4" t="e">
        <f>IF(AND(B33="80H", AND(#REF!=#REF!, F33&lt;=#REF!)), "CR", " ")</f>
        <v>#REF!</v>
      </c>
      <c r="AT33" s="4" t="e">
        <f>IF(AND(B33="100H", AND(#REF!=#REF!, F33&lt;=#REF!)), "CR", " ")</f>
        <v>#REF!</v>
      </c>
      <c r="AU33" s="4" t="e">
        <f>IF(AND(B33="110H", OR(AND(#REF!=#REF!, F33&lt;=#REF!), AND(#REF!=#REF!, F33&lt;=#REF!))), "CR", " ")</f>
        <v>#REF!</v>
      </c>
      <c r="AV33" s="4" t="e">
        <f>IF(AND(B33="400H", OR(AND(#REF!=#REF!, F33&lt;=#REF!), AND(#REF!=#REF!, F33&lt;=#REF!), AND(#REF!=#REF!, F33&lt;=#REF!), AND(#REF!=#REF!, F33&lt;=#REF!))), "CR", " ")</f>
        <v>#REF!</v>
      </c>
      <c r="AW33" s="4" t="e">
        <f>IF(AND(B33="1500SC", AND(#REF!=#REF!, F33&lt;=#REF!)), "CR", " ")</f>
        <v>#REF!</v>
      </c>
      <c r="AX33" s="4" t="e">
        <f>IF(AND(B33="2000SC", OR(AND(#REF!=#REF!, F33&lt;=#REF!), AND(#REF!=#REF!, F33&lt;=#REF!))), "CR", " ")</f>
        <v>#REF!</v>
      </c>
      <c r="AY33" s="4" t="e">
        <f>IF(AND(B33="3000SC", OR(AND(#REF!=#REF!, F33&lt;=#REF!), AND(#REF!=#REF!, F33&lt;=#REF!))), "CR", " ")</f>
        <v>#REF!</v>
      </c>
      <c r="AZ33" s="5" t="e">
        <f>IF(AND(B33="4x100", OR(AND(#REF!=#REF!, F33&lt;=#REF!), AND(#REF!=#REF!, F33&lt;=#REF!), AND(#REF!=#REF!, F33&lt;=#REF!), AND(#REF!=#REF!, F33&lt;=#REF!), AND(#REF!=#REF!, F33&lt;=#REF!))), "CR", " ")</f>
        <v>#REF!</v>
      </c>
      <c r="BA33" s="5" t="e">
        <f>IF(AND(B33="4x200", OR(AND(#REF!=#REF!, F33&lt;=#REF!), AND(#REF!=#REF!, F33&lt;=#REF!), AND(#REF!=#REF!, F33&lt;=#REF!), AND(#REF!=#REF!, F33&lt;=#REF!), AND(#REF!=#REF!, F33&lt;=#REF!))), "CR", " ")</f>
        <v>#REF!</v>
      </c>
      <c r="BB33" s="5" t="e">
        <f>IF(AND(B33="4x300", AND(#REF!=#REF!, F33&lt;=#REF!)), "CR", " ")</f>
        <v>#REF!</v>
      </c>
      <c r="BC33" s="5" t="e">
        <f>IF(AND(B33="4x400", OR(AND(#REF!=#REF!, F33&lt;=#REF!), AND(#REF!=#REF!, F33&lt;=#REF!), AND(#REF!=#REF!, F33&lt;=#REF!), AND(#REF!=#REF!, F33&lt;=#REF!))), "CR", " ")</f>
        <v>#REF!</v>
      </c>
      <c r="BD33" s="5" t="e">
        <f>IF(AND(B33="3x800", OR(AND(#REF!=#REF!, F33&lt;=#REF!), AND(#REF!=#REF!, F33&lt;=#REF!), AND(#REF!=#REF!, F33&lt;=#REF!))), "CR", " ")</f>
        <v>#REF!</v>
      </c>
      <c r="BE33" s="5" t="e">
        <f>IF(AND(B33="pentathlon", OR(AND(#REF!=#REF!, F33&gt;=#REF!), AND(#REF!=#REF!, F33&gt;=#REF!),AND(#REF!=#REF!, F33&gt;=#REF!),AND(#REF!=#REF!, F33&gt;=#REF!))), "CR", " ")</f>
        <v>#REF!</v>
      </c>
      <c r="BF33" s="5" t="e">
        <f>IF(AND(B33="heptathlon", OR(AND(#REF!=#REF!, F33&gt;=#REF!), AND(#REF!=#REF!, F33&gt;=#REF!))), "CR", " ")</f>
        <v>#REF!</v>
      </c>
      <c r="BG33" s="5" t="e">
        <f>IF(AND(B33="decathlon", OR(AND(#REF!=#REF!, F33&gt;=#REF!), AND(#REF!=#REF!, F33&gt;=#REF!),AND(#REF!=#REF!, F33&gt;=#REF!))), "CR", " ")</f>
        <v>#REF!</v>
      </c>
    </row>
    <row r="34" spans="1:59" hidden="1">
      <c r="B34" s="2">
        <v>100</v>
      </c>
      <c r="C34" s="1" t="s">
        <v>42</v>
      </c>
      <c r="D34" s="1" t="s">
        <v>36</v>
      </c>
      <c r="E34" s="6" t="s">
        <v>49</v>
      </c>
      <c r="F34" s="14">
        <v>13.6</v>
      </c>
      <c r="G34" s="10">
        <v>44689</v>
      </c>
      <c r="H34" s="2" t="s">
        <v>206</v>
      </c>
      <c r="I34" s="2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5"/>
      <c r="BA34" s="5"/>
      <c r="BB34" s="5"/>
      <c r="BC34" s="5"/>
      <c r="BD34" s="5"/>
      <c r="BE34" s="5"/>
      <c r="BF34" s="5"/>
      <c r="BG34" s="5"/>
    </row>
    <row r="35" spans="1:59" hidden="1">
      <c r="B35" s="2">
        <v>100</v>
      </c>
      <c r="C35" s="1" t="s">
        <v>130</v>
      </c>
      <c r="D35" s="1" t="s">
        <v>131</v>
      </c>
      <c r="E35" s="6" t="s">
        <v>7</v>
      </c>
      <c r="F35" s="14">
        <v>13.8</v>
      </c>
      <c r="G35" s="9">
        <v>44780</v>
      </c>
      <c r="H35" s="1" t="s">
        <v>155</v>
      </c>
      <c r="I35" s="1" t="s">
        <v>189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5"/>
      <c r="BA35" s="5"/>
      <c r="BB35" s="5"/>
      <c r="BC35" s="5"/>
      <c r="BD35" s="5"/>
      <c r="BE35" s="5"/>
      <c r="BF35" s="5"/>
      <c r="BG35" s="5"/>
    </row>
    <row r="36" spans="1:59" hidden="1">
      <c r="B36" s="2">
        <v>100</v>
      </c>
      <c r="C36" s="1" t="s">
        <v>326</v>
      </c>
      <c r="D36" s="1" t="s">
        <v>327</v>
      </c>
      <c r="E36" s="6" t="s">
        <v>7</v>
      </c>
      <c r="F36" s="14">
        <v>14.2</v>
      </c>
      <c r="G36" s="9">
        <v>44780</v>
      </c>
      <c r="H36" s="1" t="s">
        <v>155</v>
      </c>
      <c r="I36" s="1" t="s">
        <v>189</v>
      </c>
      <c r="N36" s="1"/>
      <c r="O36" s="1"/>
      <c r="P36" s="1"/>
      <c r="Q36" s="1"/>
      <c r="R36" s="1"/>
      <c r="S36" s="1"/>
    </row>
    <row r="37" spans="1:59">
      <c r="A37" s="1" t="s">
        <v>85</v>
      </c>
      <c r="B37" s="2">
        <v>100</v>
      </c>
      <c r="C37" s="1" t="s">
        <v>103</v>
      </c>
      <c r="D37" s="1" t="s">
        <v>104</v>
      </c>
      <c r="E37" s="6" t="s">
        <v>5</v>
      </c>
      <c r="F37" s="14">
        <v>14.2</v>
      </c>
      <c r="G37" s="10">
        <v>44780</v>
      </c>
      <c r="H37" s="2" t="s">
        <v>155</v>
      </c>
      <c r="I37" s="2" t="s">
        <v>189</v>
      </c>
      <c r="J37" s="5" t="e">
        <f>IF(AND(B37=100, OR(AND(#REF!=#REF!, F37&lt;=#REF!), AND(#REF!=#REF!, F37&lt;=#REF!), AND(#REF!=#REF!, F37&lt;=#REF!), AND(#REF!=#REF!, F37&lt;=#REF!), AND(#REF!=#REF!, F37&lt;=#REF!))), "CR", " ")</f>
        <v>#REF!</v>
      </c>
      <c r="K37" s="5" t="e">
        <f>IF(AND(B37=200, OR(AND(#REF!=#REF!, F37&lt;=#REF!), AND(#REF!=#REF!, F37&lt;=#REF!), AND(#REF!=#REF!, F37&lt;=#REF!), AND(#REF!=#REF!, F37&lt;=#REF!), AND(#REF!=#REF!, F37&lt;=#REF!))), "CR", " ")</f>
        <v>#REF!</v>
      </c>
      <c r="L37" s="5" t="e">
        <f>IF(AND(B37=300, OR(AND(#REF!=#REF!, F37&lt;=#REF!), AND(#REF!=#REF!, F37&lt;=#REF!))), "CR", " ")</f>
        <v>#REF!</v>
      </c>
      <c r="M37" s="5" t="e">
        <f>IF(AND(B37=400, OR(AND(#REF!=#REF!, F37&lt;=#REF!), AND(#REF!=#REF!, F37&lt;=#REF!), AND(#REF!=#REF!, F37&lt;=#REF!), AND(#REF!=#REF!, F37&lt;=#REF!))), "CR", " ")</f>
        <v>#REF!</v>
      </c>
      <c r="N37" s="5" t="e">
        <f>IF(AND(B37=800, OR(AND(#REF!=#REF!, F37&lt;=#REF!), AND(#REF!=#REF!, F37&lt;=#REF!), AND(#REF!=#REF!, F37&lt;=#REF!), AND(#REF!=#REF!, F37&lt;=#REF!), AND(#REF!=#REF!, F37&lt;=#REF!))), "CR", " ")</f>
        <v>#REF!</v>
      </c>
      <c r="O37" s="5" t="e">
        <f>IF(AND(B37=1000, OR(AND(#REF!=#REF!, F37&lt;=#REF!), AND(#REF!=#REF!, F37&lt;=#REF!))), "CR", " ")</f>
        <v>#REF!</v>
      </c>
      <c r="P37" s="5" t="e">
        <f>IF(AND(B37=1500, OR(AND(#REF!=#REF!, F37&lt;=#REF!), AND(#REF!=#REF!, F37&lt;=#REF!), AND(#REF!=#REF!, F37&lt;=#REF!), AND(#REF!=#REF!, F37&lt;=#REF!), AND(#REF!=#REF!, F37&lt;=#REF!))), "CR", " ")</f>
        <v>#REF!</v>
      </c>
      <c r="Q37" s="5" t="e">
        <f>IF(AND(B37="1600 (Mile)",OR(AND(#REF!=#REF!,F37&lt;=#REF!),AND(#REF!=#REF!,F37&lt;=#REF!),AND(#REF!=#REF!,F37&lt;=#REF!),AND(#REF!=#REF!,F37&lt;=#REF!))),"CR"," ")</f>
        <v>#REF!</v>
      </c>
      <c r="R37" s="5" t="e">
        <f>IF(AND(B37=3000, OR(AND(#REF!=#REF!, F37&lt;=#REF!), AND(#REF!=#REF!, F37&lt;=#REF!), AND(#REF!=#REF!, F37&lt;=#REF!), AND(#REF!=#REF!, F37&lt;=#REF!))), "CR", " ")</f>
        <v>#REF!</v>
      </c>
      <c r="S37" s="5" t="e">
        <f>IF(AND(B37=5000, OR(AND(#REF!=#REF!, F37&lt;=#REF!), AND(#REF!=#REF!, F37&lt;=#REF!))), "CR", " ")</f>
        <v>#REF!</v>
      </c>
      <c r="T37" s="4" t="e">
        <f>IF(AND(B37=10000, OR(AND(#REF!=#REF!, F37&lt;=#REF!), AND(#REF!=#REF!, F37&lt;=#REF!))), "CR", " ")</f>
        <v>#REF!</v>
      </c>
      <c r="U37" s="4" t="e">
        <f>IF(AND(B37="high jump", OR(AND(#REF!=#REF!, F37&gt;=#REF!), AND(#REF!=#REF!, F37&gt;=#REF!), AND(#REF!=#REF!, F37&gt;=#REF!), AND(#REF!=#REF!, F37&gt;=#REF!), AND(#REF!=#REF!, F37&gt;=#REF!))), "CR", " ")</f>
        <v>#REF!</v>
      </c>
      <c r="V37" s="4" t="e">
        <f>IF(AND(B37="long jump", OR(AND(#REF!=#REF!, F37&gt;=#REF!), AND(#REF!=#REF!, F37&gt;=#REF!), AND(#REF!=#REF!, F37&gt;=#REF!), AND(#REF!=#REF!, F37&gt;=#REF!), AND(#REF!=#REF!, F37&gt;=#REF!))), "CR", " ")</f>
        <v>#REF!</v>
      </c>
      <c r="W37" s="4" t="e">
        <f>IF(AND(B37="triple jump", OR(AND(#REF!=#REF!, F37&gt;=#REF!), AND(#REF!=#REF!, F37&gt;=#REF!), AND(#REF!=#REF!, F37&gt;=#REF!), AND(#REF!=#REF!, F37&gt;=#REF!), AND(#REF!=#REF!, F37&gt;=#REF!))), "CR", " ")</f>
        <v>#REF!</v>
      </c>
      <c r="X37" s="4" t="e">
        <f>IF(AND(B37="pole vault", OR(AND(#REF!=#REF!, F37&gt;=#REF!), AND(#REF!=#REF!, F37&gt;=#REF!), AND(#REF!=#REF!, F37&gt;=#REF!), AND(#REF!=#REF!, F37&gt;=#REF!), AND(#REF!=#REF!, F37&gt;=#REF!))), "CR", " ")</f>
        <v>#REF!</v>
      </c>
      <c r="Y37" s="4" t="e">
        <f>IF(AND(B37="discus 1",#REF! =#REF!, F37&gt;=#REF!), "CR", " ")</f>
        <v>#REF!</v>
      </c>
      <c r="Z37" s="4" t="e">
        <f>IF(AND(B37="discus 1.25",#REF! =#REF!, F37&gt;=#REF!), "CR", " ")</f>
        <v>#REF!</v>
      </c>
      <c r="AA37" s="4" t="e">
        <f>IF(AND(B37="discus 1.5",#REF! =#REF!, F37&gt;=#REF!), "CR", " ")</f>
        <v>#REF!</v>
      </c>
      <c r="AB37" s="4" t="e">
        <f>IF(AND(B37="discus 1.75",#REF! =#REF!, F37&gt;=#REF!), "CR", " ")</f>
        <v>#REF!</v>
      </c>
      <c r="AC37" s="4" t="e">
        <f>IF(AND(B37="discus 2",#REF! =#REF!, F37&gt;=#REF!), "CR", " ")</f>
        <v>#REF!</v>
      </c>
      <c r="AD37" s="4" t="e">
        <f>IF(AND(B37="hammer 4",#REF! =#REF!, F37&gt;=#REF!), "CR", " ")</f>
        <v>#REF!</v>
      </c>
      <c r="AE37" s="4" t="e">
        <f>IF(AND(B37="hammer 5",#REF! =#REF!, F37&gt;=#REF!), "CR", " ")</f>
        <v>#REF!</v>
      </c>
      <c r="AF37" s="4" t="e">
        <f>IF(AND(B37="hammer 6",#REF! =#REF!, F37&gt;=#REF!), "CR", " ")</f>
        <v>#REF!</v>
      </c>
      <c r="AG37" s="4" t="e">
        <f>IF(AND(B37="hammer 7.26",#REF! =#REF!, F37&gt;=#REF!), "CR", " ")</f>
        <v>#REF!</v>
      </c>
      <c r="AH37" s="4" t="e">
        <f>IF(AND(B37="javelin 400",#REF! =#REF!, F37&gt;=#REF!), "CR", " ")</f>
        <v>#REF!</v>
      </c>
      <c r="AI37" s="4" t="e">
        <f>IF(AND(B37="javelin 600",#REF! =#REF!, F37&gt;=#REF!), "CR", " ")</f>
        <v>#REF!</v>
      </c>
      <c r="AJ37" s="4" t="e">
        <f>IF(AND(B37="javelin 700",#REF! =#REF!, F37&gt;=#REF!), "CR", " ")</f>
        <v>#REF!</v>
      </c>
      <c r="AK37" s="4" t="e">
        <f>IF(AND(B37="javelin 800", OR(AND(#REF!=#REF!, F37&gt;=#REF!), AND(#REF!=#REF!, F37&gt;=#REF!))), "CR", " ")</f>
        <v>#REF!</v>
      </c>
      <c r="AL37" s="4" t="e">
        <f>IF(AND(B37="shot 3",#REF! =#REF!, F37&gt;=#REF!), "CR", " ")</f>
        <v>#REF!</v>
      </c>
      <c r="AM37" s="4" t="e">
        <f>IF(AND(B37="shot 4",#REF! =#REF!, F37&gt;=#REF!), "CR", " ")</f>
        <v>#REF!</v>
      </c>
      <c r="AN37" s="4" t="e">
        <f>IF(AND(B37="shot 5",#REF! =#REF!, F37&gt;=#REF!), "CR", " ")</f>
        <v>#REF!</v>
      </c>
      <c r="AO37" s="4" t="e">
        <f>IF(AND(B37="shot 6",#REF! =#REF!, F37&gt;=#REF!), "CR", " ")</f>
        <v>#REF!</v>
      </c>
      <c r="AP37" s="4" t="e">
        <f>IF(AND(B37="shot 7.26",#REF! =#REF!, F37&gt;=#REF!), "CR", " ")</f>
        <v>#REF!</v>
      </c>
      <c r="AQ37" s="4" t="e">
        <f>IF(AND(B37="60H",OR(AND(#REF!=#REF!,F37&lt;=#REF!),AND(#REF!=#REF!,F37&lt;=#REF!),AND(#REF!=#REF!,F37&lt;=#REF!),AND(#REF!=#REF!,F37&lt;=#REF!),AND(#REF!=#REF!,F37&lt;=#REF!))),"CR"," ")</f>
        <v>#REF!</v>
      </c>
      <c r="AR37" s="4" t="e">
        <f>IF(AND(B37="75H", AND(#REF!=#REF!, F37&lt;=#REF!)), "CR", " ")</f>
        <v>#REF!</v>
      </c>
      <c r="AS37" s="4" t="e">
        <f>IF(AND(B37="80H", AND(#REF!=#REF!, F37&lt;=#REF!)), "CR", " ")</f>
        <v>#REF!</v>
      </c>
      <c r="AT37" s="4" t="e">
        <f>IF(AND(B37="100H", AND(#REF!=#REF!, F37&lt;=#REF!)), "CR", " ")</f>
        <v>#REF!</v>
      </c>
      <c r="AU37" s="4" t="e">
        <f>IF(AND(B37="110H", OR(AND(#REF!=#REF!, F37&lt;=#REF!), AND(#REF!=#REF!, F37&lt;=#REF!))), "CR", " ")</f>
        <v>#REF!</v>
      </c>
      <c r="AV37" s="4" t="e">
        <f>IF(AND(B37="400H", OR(AND(#REF!=#REF!, F37&lt;=#REF!), AND(#REF!=#REF!, F37&lt;=#REF!), AND(#REF!=#REF!, F37&lt;=#REF!), AND(#REF!=#REF!, F37&lt;=#REF!))), "CR", " ")</f>
        <v>#REF!</v>
      </c>
      <c r="AW37" s="4" t="e">
        <f>IF(AND(B37="1500SC", AND(#REF!=#REF!, F37&lt;=#REF!)), "CR", " ")</f>
        <v>#REF!</v>
      </c>
      <c r="AX37" s="4" t="e">
        <f>IF(AND(B37="2000SC", OR(AND(#REF!=#REF!, F37&lt;=#REF!), AND(#REF!=#REF!, F37&lt;=#REF!))), "CR", " ")</f>
        <v>#REF!</v>
      </c>
      <c r="AY37" s="4" t="e">
        <f>IF(AND(B37="3000SC", OR(AND(#REF!=#REF!, F37&lt;=#REF!), AND(#REF!=#REF!, F37&lt;=#REF!))), "CR", " ")</f>
        <v>#REF!</v>
      </c>
      <c r="AZ37" s="5" t="e">
        <f>IF(AND(B37="4x100", OR(AND(#REF!=#REF!, F37&lt;=#REF!), AND(#REF!=#REF!, F37&lt;=#REF!), AND(#REF!=#REF!, F37&lt;=#REF!), AND(#REF!=#REF!, F37&lt;=#REF!), AND(#REF!=#REF!, F37&lt;=#REF!))), "CR", " ")</f>
        <v>#REF!</v>
      </c>
      <c r="BA37" s="5" t="e">
        <f>IF(AND(B37="4x200", OR(AND(#REF!=#REF!, F37&lt;=#REF!), AND(#REF!=#REF!, F37&lt;=#REF!), AND(#REF!=#REF!, F37&lt;=#REF!), AND(#REF!=#REF!, F37&lt;=#REF!), AND(#REF!=#REF!, F37&lt;=#REF!))), "CR", " ")</f>
        <v>#REF!</v>
      </c>
      <c r="BB37" s="5" t="e">
        <f>IF(AND(B37="4x300", AND(#REF!=#REF!, F37&lt;=#REF!)), "CR", " ")</f>
        <v>#REF!</v>
      </c>
      <c r="BC37" s="5" t="e">
        <f>IF(AND(B37="4x400", OR(AND(#REF!=#REF!, F37&lt;=#REF!), AND(#REF!=#REF!, F37&lt;=#REF!), AND(#REF!=#REF!, F37&lt;=#REF!), AND(#REF!=#REF!, F37&lt;=#REF!))), "CR", " ")</f>
        <v>#REF!</v>
      </c>
      <c r="BD37" s="5" t="e">
        <f>IF(AND(B37="3x800", OR(AND(#REF!=#REF!, F37&lt;=#REF!), AND(#REF!=#REF!, F37&lt;=#REF!), AND(#REF!=#REF!, F37&lt;=#REF!))), "CR", " ")</f>
        <v>#REF!</v>
      </c>
      <c r="BE37" s="5" t="e">
        <f>IF(AND(B37="pentathlon", OR(AND(#REF!=#REF!, F37&gt;=#REF!), AND(#REF!=#REF!, F37&gt;=#REF!),AND(#REF!=#REF!, F37&gt;=#REF!),AND(#REF!=#REF!, F37&gt;=#REF!))), "CR", " ")</f>
        <v>#REF!</v>
      </c>
      <c r="BF37" s="5" t="e">
        <f>IF(AND(B37="heptathlon", OR(AND(#REF!=#REF!, F37&gt;=#REF!), AND(#REF!=#REF!, F37&gt;=#REF!))), "CR", " ")</f>
        <v>#REF!</v>
      </c>
      <c r="BG37" s="5" t="e">
        <f>IF(AND(B37="decathlon", OR(AND(#REF!=#REF!, F37&gt;=#REF!), AND(#REF!=#REF!, F37&gt;=#REF!),AND(#REF!=#REF!, F37&gt;=#REF!))), "CR", " ")</f>
        <v>#REF!</v>
      </c>
    </row>
    <row r="38" spans="1:59" hidden="1">
      <c r="B38" s="2">
        <v>100</v>
      </c>
      <c r="C38" t="s">
        <v>213</v>
      </c>
      <c r="D38" t="s">
        <v>214</v>
      </c>
      <c r="E38" s="15" t="s">
        <v>124</v>
      </c>
      <c r="F38" s="8">
        <v>14.56</v>
      </c>
      <c r="G38" s="9">
        <v>44751</v>
      </c>
      <c r="H38" s="1" t="s">
        <v>292</v>
      </c>
      <c r="I38" s="1" t="s">
        <v>293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5"/>
      <c r="BA38" s="5"/>
      <c r="BB38" s="5"/>
      <c r="BC38" s="5"/>
      <c r="BD38" s="5"/>
      <c r="BE38" s="5"/>
      <c r="BF38" s="5"/>
      <c r="BG38" s="5"/>
    </row>
    <row r="39" spans="1:59">
      <c r="B39" s="2">
        <v>100</v>
      </c>
      <c r="C39" s="1" t="s">
        <v>181</v>
      </c>
      <c r="D39" s="1" t="s">
        <v>33</v>
      </c>
      <c r="E39" s="6" t="s">
        <v>5</v>
      </c>
      <c r="F39" s="14">
        <v>14.6</v>
      </c>
      <c r="G39" s="10">
        <v>44688</v>
      </c>
      <c r="H39" s="2" t="s">
        <v>128</v>
      </c>
      <c r="I39" s="2" t="s">
        <v>189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5"/>
      <c r="BA39" s="5"/>
      <c r="BB39" s="5"/>
      <c r="BC39" s="5"/>
      <c r="BD39" s="5"/>
      <c r="BE39" s="5"/>
      <c r="BF39" s="5"/>
      <c r="BG39" s="5"/>
    </row>
    <row r="40" spans="1:59" hidden="1">
      <c r="B40" s="2">
        <v>100</v>
      </c>
      <c r="C40" s="1" t="s">
        <v>47</v>
      </c>
      <c r="D40" s="1" t="s">
        <v>184</v>
      </c>
      <c r="E40" s="6" t="s">
        <v>7</v>
      </c>
      <c r="F40" s="8">
        <v>14.65</v>
      </c>
      <c r="G40" s="9">
        <v>44729</v>
      </c>
      <c r="H40" s="1" t="s">
        <v>251</v>
      </c>
      <c r="I40" s="1" t="s">
        <v>165</v>
      </c>
    </row>
    <row r="41" spans="1:59" hidden="1">
      <c r="B41" s="2">
        <v>100</v>
      </c>
      <c r="C41" s="1" t="s">
        <v>80</v>
      </c>
      <c r="D41" s="1" t="s">
        <v>81</v>
      </c>
      <c r="E41" s="6" t="s">
        <v>7</v>
      </c>
      <c r="F41" s="14">
        <v>14.7</v>
      </c>
      <c r="G41" s="10">
        <v>44688</v>
      </c>
      <c r="H41" s="2" t="s">
        <v>128</v>
      </c>
      <c r="I41" s="2" t="s">
        <v>189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5"/>
      <c r="BA41" s="5"/>
      <c r="BB41" s="5"/>
      <c r="BC41" s="5"/>
      <c r="BD41" s="5"/>
      <c r="BE41" s="5"/>
      <c r="BF41" s="5"/>
      <c r="BG41" s="5"/>
    </row>
    <row r="42" spans="1:59" hidden="1">
      <c r="B42" s="2">
        <v>100</v>
      </c>
      <c r="C42" s="1" t="s">
        <v>75</v>
      </c>
      <c r="D42" s="1" t="s">
        <v>325</v>
      </c>
      <c r="E42" s="6" t="s">
        <v>10</v>
      </c>
      <c r="F42" s="14">
        <v>15.1</v>
      </c>
      <c r="G42" s="9">
        <v>44780</v>
      </c>
      <c r="H42" s="1" t="s">
        <v>155</v>
      </c>
      <c r="I42" s="1" t="s">
        <v>189</v>
      </c>
    </row>
    <row r="43" spans="1:59" hidden="1">
      <c r="B43" s="2">
        <v>100</v>
      </c>
      <c r="C43" s="1" t="s">
        <v>126</v>
      </c>
      <c r="D43" s="1" t="s">
        <v>127</v>
      </c>
      <c r="E43" s="6" t="s">
        <v>10</v>
      </c>
      <c r="F43" s="8">
        <v>15.3</v>
      </c>
      <c r="G43" s="10">
        <v>44661</v>
      </c>
      <c r="H43" s="2" t="s">
        <v>128</v>
      </c>
      <c r="I43" s="2" t="s">
        <v>129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5"/>
      <c r="BA43" s="5"/>
      <c r="BB43" s="5"/>
      <c r="BC43" s="5"/>
      <c r="BD43" s="5"/>
      <c r="BE43" s="5"/>
      <c r="BF43" s="5"/>
      <c r="BG43" s="5"/>
    </row>
    <row r="44" spans="1:59">
      <c r="A44" s="1" t="e">
        <f>#REF!</f>
        <v>#REF!</v>
      </c>
      <c r="B44" s="2">
        <v>100</v>
      </c>
      <c r="C44" s="1" t="s">
        <v>68</v>
      </c>
      <c r="D44" s="1" t="s">
        <v>74</v>
      </c>
      <c r="E44" s="6" t="s">
        <v>5</v>
      </c>
      <c r="F44" s="8">
        <v>15.31</v>
      </c>
      <c r="G44" s="10">
        <v>44661</v>
      </c>
      <c r="H44" s="2" t="s">
        <v>128</v>
      </c>
      <c r="I44" s="2" t="s">
        <v>129</v>
      </c>
      <c r="J44" s="5" t="e">
        <f>IF(AND(B44=100, OR(AND(#REF!=#REF!, F44&lt;=#REF!), AND(#REF!=#REF!, F44&lt;=#REF!), AND(#REF!=#REF!, F44&lt;=#REF!), AND(#REF!=#REF!, F44&lt;=#REF!), AND(#REF!=#REF!, F44&lt;=#REF!))), "CR", " ")</f>
        <v>#REF!</v>
      </c>
      <c r="K44" s="5" t="e">
        <f>IF(AND(B44=200, OR(AND(#REF!=#REF!, F44&lt;=#REF!), AND(#REF!=#REF!, F44&lt;=#REF!), AND(#REF!=#REF!, F44&lt;=#REF!), AND(#REF!=#REF!, F44&lt;=#REF!), AND(#REF!=#REF!, F44&lt;=#REF!))), "CR", " ")</f>
        <v>#REF!</v>
      </c>
      <c r="L44" s="5" t="e">
        <f>IF(AND(B44=300, OR(AND(#REF!=#REF!, F44&lt;=#REF!), AND(#REF!=#REF!, F44&lt;=#REF!))), "CR", " ")</f>
        <v>#REF!</v>
      </c>
      <c r="M44" s="5" t="e">
        <f>IF(AND(B44=400, OR(AND(#REF!=#REF!, F44&lt;=#REF!), AND(#REF!=#REF!, F44&lt;=#REF!), AND(#REF!=#REF!, F44&lt;=#REF!), AND(#REF!=#REF!, F44&lt;=#REF!))), "CR", " ")</f>
        <v>#REF!</v>
      </c>
      <c r="N44" s="5" t="e">
        <f>IF(AND(B44=800, OR(AND(#REF!=#REF!, F44&lt;=#REF!), AND(#REF!=#REF!, F44&lt;=#REF!), AND(#REF!=#REF!, F44&lt;=#REF!), AND(#REF!=#REF!, F44&lt;=#REF!), AND(#REF!=#REF!, F44&lt;=#REF!))), "CR", " ")</f>
        <v>#REF!</v>
      </c>
      <c r="O44" s="5" t="e">
        <f>IF(AND(B44=1000, OR(AND(#REF!=#REF!, F44&lt;=#REF!), AND(#REF!=#REF!, F44&lt;=#REF!))), "CR", " ")</f>
        <v>#REF!</v>
      </c>
      <c r="P44" s="5" t="e">
        <f>IF(AND(B44=1500, OR(AND(#REF!=#REF!, F44&lt;=#REF!), AND(#REF!=#REF!, F44&lt;=#REF!), AND(#REF!=#REF!, F44&lt;=#REF!), AND(#REF!=#REF!, F44&lt;=#REF!), AND(#REF!=#REF!, F44&lt;=#REF!))), "CR", " ")</f>
        <v>#REF!</v>
      </c>
      <c r="Q44" s="5" t="e">
        <f>IF(AND(B44="1600 (Mile)",OR(AND(#REF!=#REF!,F44&lt;=#REF!),AND(#REF!=#REF!,F44&lt;=#REF!),AND(#REF!=#REF!,F44&lt;=#REF!),AND(#REF!=#REF!,F44&lt;=#REF!))),"CR"," ")</f>
        <v>#REF!</v>
      </c>
      <c r="R44" s="5" t="e">
        <f>IF(AND(B44=3000, OR(AND(#REF!=#REF!, F44&lt;=#REF!), AND(#REF!=#REF!, F44&lt;=#REF!), AND(#REF!=#REF!, F44&lt;=#REF!), AND(#REF!=#REF!, F44&lt;=#REF!))), "CR", " ")</f>
        <v>#REF!</v>
      </c>
      <c r="S44" s="5" t="e">
        <f>IF(AND(B44=5000, OR(AND(#REF!=#REF!, F44&lt;=#REF!), AND(#REF!=#REF!, F44&lt;=#REF!))), "CR", " ")</f>
        <v>#REF!</v>
      </c>
      <c r="T44" s="4" t="e">
        <f>IF(AND(B44=10000, OR(AND(#REF!=#REF!, F44&lt;=#REF!), AND(#REF!=#REF!, F44&lt;=#REF!))), "CR", " ")</f>
        <v>#REF!</v>
      </c>
      <c r="U44" s="4" t="e">
        <f>IF(AND(B44="high jump", OR(AND(#REF!=#REF!, F44&gt;=#REF!), AND(#REF!=#REF!, F44&gt;=#REF!), AND(#REF!=#REF!, F44&gt;=#REF!), AND(#REF!=#REF!, F44&gt;=#REF!), AND(#REF!=#REF!, F44&gt;=#REF!))), "CR", " ")</f>
        <v>#REF!</v>
      </c>
      <c r="V44" s="4" t="e">
        <f>IF(AND(B44="long jump", OR(AND(#REF!=#REF!, F44&gt;=#REF!), AND(#REF!=#REF!, F44&gt;=#REF!), AND(#REF!=#REF!, F44&gt;=#REF!), AND(#REF!=#REF!, F44&gt;=#REF!), AND(#REF!=#REF!, F44&gt;=#REF!))), "CR", " ")</f>
        <v>#REF!</v>
      </c>
      <c r="W44" s="4" t="e">
        <f>IF(AND(B44="triple jump", OR(AND(#REF!=#REF!, F44&gt;=#REF!), AND(#REF!=#REF!, F44&gt;=#REF!), AND(#REF!=#REF!, F44&gt;=#REF!), AND(#REF!=#REF!, F44&gt;=#REF!), AND(#REF!=#REF!, F44&gt;=#REF!))), "CR", " ")</f>
        <v>#REF!</v>
      </c>
      <c r="X44" s="4" t="e">
        <f>IF(AND(B44="pole vault", OR(AND(#REF!=#REF!, F44&gt;=#REF!), AND(#REF!=#REF!, F44&gt;=#REF!), AND(#REF!=#REF!, F44&gt;=#REF!), AND(#REF!=#REF!, F44&gt;=#REF!), AND(#REF!=#REF!, F44&gt;=#REF!))), "CR", " ")</f>
        <v>#REF!</v>
      </c>
      <c r="Y44" s="4" t="e">
        <f>IF(AND(B44="discus 1",#REF! =#REF!, F44&gt;=#REF!), "CR", " ")</f>
        <v>#REF!</v>
      </c>
      <c r="Z44" s="4" t="e">
        <f>IF(AND(B44="discus 1.25",#REF! =#REF!, F44&gt;=#REF!), "CR", " ")</f>
        <v>#REF!</v>
      </c>
      <c r="AA44" s="4" t="e">
        <f>IF(AND(B44="discus 1.5",#REF! =#REF!, F44&gt;=#REF!), "CR", " ")</f>
        <v>#REF!</v>
      </c>
      <c r="AB44" s="4" t="e">
        <f>IF(AND(B44="discus 1.75",#REF! =#REF!, F44&gt;=#REF!), "CR", " ")</f>
        <v>#REF!</v>
      </c>
      <c r="AC44" s="4" t="e">
        <f>IF(AND(B44="discus 2",#REF! =#REF!, F44&gt;=#REF!), "CR", " ")</f>
        <v>#REF!</v>
      </c>
      <c r="AD44" s="4" t="e">
        <f>IF(AND(B44="hammer 4",#REF! =#REF!, F44&gt;=#REF!), "CR", " ")</f>
        <v>#REF!</v>
      </c>
      <c r="AE44" s="4" t="e">
        <f>IF(AND(B44="hammer 5",#REF! =#REF!, F44&gt;=#REF!), "CR", " ")</f>
        <v>#REF!</v>
      </c>
      <c r="AF44" s="4" t="e">
        <f>IF(AND(B44="hammer 6",#REF! =#REF!, F44&gt;=#REF!), "CR", " ")</f>
        <v>#REF!</v>
      </c>
      <c r="AG44" s="4" t="e">
        <f>IF(AND(B44="hammer 7.26",#REF! =#REF!, F44&gt;=#REF!), "CR", " ")</f>
        <v>#REF!</v>
      </c>
      <c r="AH44" s="4" t="e">
        <f>IF(AND(B44="javelin 400",#REF! =#REF!, F44&gt;=#REF!), "CR", " ")</f>
        <v>#REF!</v>
      </c>
      <c r="AI44" s="4" t="e">
        <f>IF(AND(B44="javelin 600",#REF! =#REF!, F44&gt;=#REF!), "CR", " ")</f>
        <v>#REF!</v>
      </c>
      <c r="AJ44" s="4" t="e">
        <f>IF(AND(B44="javelin 700",#REF! =#REF!, F44&gt;=#REF!), "CR", " ")</f>
        <v>#REF!</v>
      </c>
      <c r="AK44" s="4" t="e">
        <f>IF(AND(B44="javelin 800", OR(AND(#REF!=#REF!, F44&gt;=#REF!), AND(#REF!=#REF!, F44&gt;=#REF!))), "CR", " ")</f>
        <v>#REF!</v>
      </c>
      <c r="AL44" s="4" t="e">
        <f>IF(AND(B44="shot 3",#REF! =#REF!, F44&gt;=#REF!), "CR", " ")</f>
        <v>#REF!</v>
      </c>
      <c r="AM44" s="4" t="e">
        <f>IF(AND(B44="shot 4",#REF! =#REF!, F44&gt;=#REF!), "CR", " ")</f>
        <v>#REF!</v>
      </c>
      <c r="AN44" s="4" t="e">
        <f>IF(AND(B44="shot 5",#REF! =#REF!, F44&gt;=#REF!), "CR", " ")</f>
        <v>#REF!</v>
      </c>
      <c r="AO44" s="4" t="e">
        <f>IF(AND(B44="shot 6",#REF! =#REF!, F44&gt;=#REF!), "CR", " ")</f>
        <v>#REF!</v>
      </c>
      <c r="AP44" s="4" t="e">
        <f>IF(AND(B44="shot 7.26",#REF! =#REF!, F44&gt;=#REF!), "CR", " ")</f>
        <v>#REF!</v>
      </c>
      <c r="AQ44" s="4" t="e">
        <f>IF(AND(B44="60H",OR(AND(#REF!=#REF!,F44&lt;=#REF!),AND(#REF!=#REF!,F44&lt;=#REF!),AND(#REF!=#REF!,F44&lt;=#REF!),AND(#REF!=#REF!,F44&lt;=#REF!),AND(#REF!=#REF!,F44&lt;=#REF!))),"CR"," ")</f>
        <v>#REF!</v>
      </c>
      <c r="AR44" s="4" t="e">
        <f>IF(AND(B44="75H", AND(#REF!=#REF!, F44&lt;=#REF!)), "CR", " ")</f>
        <v>#REF!</v>
      </c>
      <c r="AS44" s="4" t="e">
        <f>IF(AND(B44="80H", AND(#REF!=#REF!, F44&lt;=#REF!)), "CR", " ")</f>
        <v>#REF!</v>
      </c>
      <c r="AT44" s="4" t="e">
        <f>IF(AND(B44="100H", AND(#REF!=#REF!, F44&lt;=#REF!)), "CR", " ")</f>
        <v>#REF!</v>
      </c>
      <c r="AU44" s="4" t="e">
        <f>IF(AND(B44="110H", OR(AND(#REF!=#REF!, F44&lt;=#REF!), AND(#REF!=#REF!, F44&lt;=#REF!))), "CR", " ")</f>
        <v>#REF!</v>
      </c>
      <c r="AV44" s="4" t="e">
        <f>IF(AND(B44="400H", OR(AND(#REF!=#REF!, F44&lt;=#REF!), AND(#REF!=#REF!, F44&lt;=#REF!), AND(#REF!=#REF!, F44&lt;=#REF!), AND(#REF!=#REF!, F44&lt;=#REF!))), "CR", " ")</f>
        <v>#REF!</v>
      </c>
      <c r="AW44" s="4" t="e">
        <f>IF(AND(B44="1500SC", AND(#REF!=#REF!, F44&lt;=#REF!)), "CR", " ")</f>
        <v>#REF!</v>
      </c>
      <c r="AX44" s="4" t="e">
        <f>IF(AND(B44="2000SC", OR(AND(#REF!=#REF!, F44&lt;=#REF!), AND(#REF!=#REF!, F44&lt;=#REF!))), "CR", " ")</f>
        <v>#REF!</v>
      </c>
      <c r="AY44" s="4" t="e">
        <f>IF(AND(B44="3000SC", OR(AND(#REF!=#REF!, F44&lt;=#REF!), AND(#REF!=#REF!, F44&lt;=#REF!))), "CR", " ")</f>
        <v>#REF!</v>
      </c>
      <c r="AZ44" s="5" t="e">
        <f>IF(AND(B44="4x100", OR(AND(#REF!=#REF!, F44&lt;=#REF!), AND(#REF!=#REF!, F44&lt;=#REF!), AND(#REF!=#REF!, F44&lt;=#REF!), AND(#REF!=#REF!, F44&lt;=#REF!), AND(#REF!=#REF!, F44&lt;=#REF!))), "CR", " ")</f>
        <v>#REF!</v>
      </c>
      <c r="BA44" s="5" t="e">
        <f>IF(AND(B44="4x200", OR(AND(#REF!=#REF!, F44&lt;=#REF!), AND(#REF!=#REF!, F44&lt;=#REF!), AND(#REF!=#REF!, F44&lt;=#REF!), AND(#REF!=#REF!, F44&lt;=#REF!), AND(#REF!=#REF!, F44&lt;=#REF!))), "CR", " ")</f>
        <v>#REF!</v>
      </c>
      <c r="BB44" s="5" t="e">
        <f>IF(AND(B44="4x300", AND(#REF!=#REF!, F44&lt;=#REF!)), "CR", " ")</f>
        <v>#REF!</v>
      </c>
      <c r="BC44" s="5" t="e">
        <f>IF(AND(B44="4x400", OR(AND(#REF!=#REF!, F44&lt;=#REF!), AND(#REF!=#REF!, F44&lt;=#REF!), AND(#REF!=#REF!, F44&lt;=#REF!), AND(#REF!=#REF!, F44&lt;=#REF!))), "CR", " ")</f>
        <v>#REF!</v>
      </c>
      <c r="BD44" s="5" t="e">
        <f>IF(AND(B44="3x800", OR(AND(#REF!=#REF!, F44&lt;=#REF!), AND(#REF!=#REF!, F44&lt;=#REF!), AND(#REF!=#REF!, F44&lt;=#REF!))), "CR", " ")</f>
        <v>#REF!</v>
      </c>
      <c r="BE44" s="5" t="e">
        <f>IF(AND(B44="pentathlon", OR(AND(#REF!=#REF!, F44&gt;=#REF!), AND(#REF!=#REF!, F44&gt;=#REF!),AND(#REF!=#REF!, F44&gt;=#REF!),AND(#REF!=#REF!, F44&gt;=#REF!))), "CR", " ")</f>
        <v>#REF!</v>
      </c>
      <c r="BF44" s="5" t="e">
        <f>IF(AND(B44="heptathlon", OR(AND(#REF!=#REF!, F44&gt;=#REF!), AND(#REF!=#REF!, F44&gt;=#REF!))), "CR", " ")</f>
        <v>#REF!</v>
      </c>
      <c r="BG44" s="5" t="e">
        <f>IF(AND(B44="decathlon", OR(AND(#REF!=#REF!, F44&gt;=#REF!), AND(#REF!=#REF!, F44&gt;=#REF!),AND(#REF!=#REF!, F44&gt;=#REF!))), "CR", " ")</f>
        <v>#REF!</v>
      </c>
    </row>
    <row r="45" spans="1:59" hidden="1">
      <c r="B45" s="2">
        <v>100</v>
      </c>
      <c r="C45" s="1" t="s">
        <v>279</v>
      </c>
      <c r="D45" s="1" t="s">
        <v>280</v>
      </c>
      <c r="E45" s="6" t="s">
        <v>7</v>
      </c>
      <c r="F45" s="8">
        <v>15.59</v>
      </c>
      <c r="G45" s="9">
        <v>44801</v>
      </c>
      <c r="H45" s="1" t="s">
        <v>155</v>
      </c>
      <c r="I45" s="1" t="s">
        <v>332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5"/>
      <c r="BA45" s="5"/>
      <c r="BB45" s="5"/>
      <c r="BC45" s="5"/>
      <c r="BD45" s="5"/>
      <c r="BE45" s="5"/>
      <c r="BF45" s="5"/>
      <c r="BG45" s="5"/>
    </row>
    <row r="46" spans="1:59" hidden="1">
      <c r="B46" s="2">
        <v>100</v>
      </c>
      <c r="C46" s="1" t="s">
        <v>68</v>
      </c>
      <c r="D46" s="1" t="s">
        <v>137</v>
      </c>
      <c r="E46" s="6" t="s">
        <v>10</v>
      </c>
      <c r="F46" s="14">
        <v>15.6</v>
      </c>
      <c r="G46" s="10">
        <v>44688</v>
      </c>
      <c r="H46" s="2" t="s">
        <v>128</v>
      </c>
      <c r="I46" s="2" t="s">
        <v>189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5"/>
      <c r="BA46" s="5"/>
      <c r="BB46" s="5"/>
      <c r="BC46" s="5"/>
      <c r="BD46" s="5"/>
      <c r="BE46" s="5"/>
      <c r="BF46" s="5"/>
      <c r="BG46" s="5"/>
    </row>
    <row r="47" spans="1:59">
      <c r="A47" s="1" t="e">
        <f>#REF!</f>
        <v>#REF!</v>
      </c>
      <c r="B47" s="2">
        <v>100</v>
      </c>
      <c r="C47" s="1" t="s">
        <v>22</v>
      </c>
      <c r="D47" s="1" t="s">
        <v>245</v>
      </c>
      <c r="E47" s="6" t="s">
        <v>5</v>
      </c>
      <c r="F47" s="8">
        <v>15.72</v>
      </c>
      <c r="G47" s="10">
        <v>44723</v>
      </c>
      <c r="H47" s="2" t="s">
        <v>155</v>
      </c>
      <c r="I47" s="2" t="s">
        <v>242</v>
      </c>
      <c r="J47" s="3" t="e">
        <f>IF(AND(B47=100, OR(AND(#REF!=#REF!, F47&lt;=#REF!), AND(#REF!=#REF!, F47&lt;=#REF!), AND(#REF!=#REF!, F47&lt;=#REF!), AND(#REF!=#REF!, F47&lt;=#REF!), AND(#REF!=#REF!, F47&lt;=#REF!))), "CR", " ")</f>
        <v>#REF!</v>
      </c>
      <c r="K47" s="3" t="e">
        <f>IF(AND(B47=200, OR(AND(#REF!=#REF!, F47&lt;=#REF!), AND(#REF!=#REF!, F47&lt;=#REF!), AND(#REF!=#REF!, F47&lt;=#REF!), AND(#REF!=#REF!, F47&lt;=#REF!), AND(#REF!=#REF!, F47&lt;=#REF!))), "CR", " ")</f>
        <v>#REF!</v>
      </c>
      <c r="L47" s="3" t="e">
        <f>IF(AND(B47=300, OR(AND(#REF!=#REF!, F47&lt;=#REF!), AND(#REF!=#REF!, F47&lt;=#REF!))), "CR", " ")</f>
        <v>#REF!</v>
      </c>
      <c r="M47" s="3"/>
      <c r="Q47" s="3" t="e">
        <f>IF(AND(B47="1600 (Mile)",OR(AND(#REF!=#REF!,F47&lt;=#REF!),AND(#REF!=#REF!,F47&lt;=#REF!),AND(#REF!=#REF!,F47&lt;=#REF!),AND(#REF!=#REF!,F47&lt;=#REF!))),"CR"," ")</f>
        <v>#REF!</v>
      </c>
      <c r="AZ47" s="3"/>
      <c r="BA47" s="3"/>
      <c r="BB47" s="3"/>
      <c r="BC47" s="3"/>
      <c r="BD47" s="3"/>
      <c r="BE47" s="3"/>
      <c r="BF47" s="3"/>
      <c r="BG47" s="3"/>
    </row>
    <row r="48" spans="1:59" hidden="1">
      <c r="B48" s="2">
        <v>100</v>
      </c>
      <c r="C48" s="1" t="s">
        <v>132</v>
      </c>
      <c r="D48" s="1" t="s">
        <v>133</v>
      </c>
      <c r="E48" s="6" t="s">
        <v>7</v>
      </c>
      <c r="F48" s="8">
        <v>15.83</v>
      </c>
      <c r="G48" s="10">
        <v>44661</v>
      </c>
      <c r="H48" s="2" t="s">
        <v>128</v>
      </c>
      <c r="I48" s="2" t="s">
        <v>129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5"/>
      <c r="BA48" s="5"/>
      <c r="BB48" s="5"/>
      <c r="BC48" s="5"/>
      <c r="BD48" s="5"/>
      <c r="BE48" s="5"/>
      <c r="BF48" s="5"/>
      <c r="BG48" s="5"/>
    </row>
    <row r="49" spans="1:61" hidden="1">
      <c r="B49" s="2">
        <v>100</v>
      </c>
      <c r="C49" s="1" t="s">
        <v>134</v>
      </c>
      <c r="D49" s="1" t="s">
        <v>135</v>
      </c>
      <c r="E49" s="6" t="s">
        <v>7</v>
      </c>
      <c r="F49" s="8">
        <v>16.11</v>
      </c>
      <c r="G49" s="10">
        <v>44661</v>
      </c>
      <c r="H49" s="2" t="s">
        <v>128</v>
      </c>
      <c r="I49" s="2" t="s">
        <v>129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5"/>
      <c r="BA49" s="5"/>
      <c r="BB49" s="5"/>
      <c r="BC49" s="5"/>
      <c r="BD49" s="5"/>
      <c r="BE49" s="5"/>
      <c r="BF49" s="5"/>
      <c r="BG49" s="5"/>
    </row>
    <row r="50" spans="1:61" hidden="1">
      <c r="B50" s="2">
        <v>100</v>
      </c>
      <c r="C50" s="1" t="s">
        <v>136</v>
      </c>
      <c r="D50" s="1" t="s">
        <v>117</v>
      </c>
      <c r="E50" s="6" t="s">
        <v>7</v>
      </c>
      <c r="F50" s="8">
        <v>16.829999999999998</v>
      </c>
      <c r="G50" s="10">
        <v>44661</v>
      </c>
      <c r="H50" s="2" t="s">
        <v>128</v>
      </c>
      <c r="I50" s="2" t="s">
        <v>129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5"/>
      <c r="BA50" s="5"/>
      <c r="BB50" s="5"/>
      <c r="BC50" s="5"/>
      <c r="BD50" s="5"/>
      <c r="BE50" s="5"/>
      <c r="BF50" s="5"/>
      <c r="BG50" s="5"/>
    </row>
    <row r="51" spans="1:61" hidden="1">
      <c r="A51" s="1" t="e">
        <f>#REF!</f>
        <v>#REF!</v>
      </c>
      <c r="B51" s="2">
        <v>100</v>
      </c>
      <c r="C51" s="1" t="s">
        <v>68</v>
      </c>
      <c r="D51" s="1" t="s">
        <v>212</v>
      </c>
      <c r="E51" s="6" t="s">
        <v>10</v>
      </c>
      <c r="F51" s="8">
        <v>17.809999999999999</v>
      </c>
      <c r="G51" s="10">
        <v>44729</v>
      </c>
      <c r="H51" s="2" t="s">
        <v>251</v>
      </c>
      <c r="I51" s="2" t="s">
        <v>165</v>
      </c>
      <c r="J51" s="5" t="e">
        <f>IF(AND(B51=100, OR(AND(#REF!=#REF!, F51&lt;=#REF!), AND(#REF!=#REF!, F51&lt;=#REF!), AND(#REF!=#REF!, F51&lt;=#REF!), AND(#REF!=#REF!, F51&lt;=#REF!), AND(#REF!=#REF!, F51&lt;=#REF!))), "CR", " ")</f>
        <v>#REF!</v>
      </c>
      <c r="K51" s="5" t="e">
        <f>IF(AND(B51=200, OR(AND(#REF!=#REF!, F51&lt;=#REF!), AND(#REF!=#REF!, F51&lt;=#REF!), AND(#REF!=#REF!, F51&lt;=#REF!), AND(#REF!=#REF!, F51&lt;=#REF!), AND(#REF!=#REF!, F51&lt;=#REF!))), "CR", " ")</f>
        <v>#REF!</v>
      </c>
      <c r="L51" s="5" t="e">
        <f>IF(AND(B51=300, OR(AND(#REF!=#REF!, F51&lt;=#REF!), AND(#REF!=#REF!, F51&lt;=#REF!))), "CR", " ")</f>
        <v>#REF!</v>
      </c>
      <c r="M51" s="5" t="e">
        <f>IF(AND(B51=400, OR(AND(#REF!=#REF!, F51&lt;=#REF!), AND(#REF!=#REF!, F51&lt;=#REF!), AND(#REF!=#REF!, F51&lt;=#REF!), AND(#REF!=#REF!, F51&lt;=#REF!))), "CR", " ")</f>
        <v>#REF!</v>
      </c>
      <c r="N51" s="5" t="e">
        <f>IF(AND(B51=800, OR(AND(#REF!=#REF!, F51&lt;=#REF!), AND(#REF!=#REF!, F51&lt;=#REF!), AND(#REF!=#REF!, F51&lt;=#REF!), AND(#REF!=#REF!, F51&lt;=#REF!), AND(#REF!=#REF!, F51&lt;=#REF!))), "CR", " ")</f>
        <v>#REF!</v>
      </c>
      <c r="O51" s="5" t="e">
        <f>IF(AND(B51=1000, OR(AND(#REF!=#REF!, F51&lt;=#REF!), AND(#REF!=#REF!, F51&lt;=#REF!))), "CR", " ")</f>
        <v>#REF!</v>
      </c>
      <c r="P51" s="5" t="e">
        <f>IF(AND(B51=1500, OR(AND(#REF!=#REF!, F51&lt;=#REF!), AND(#REF!=#REF!, F51&lt;=#REF!), AND(#REF!=#REF!, F51&lt;=#REF!), AND(#REF!=#REF!, F51&lt;=#REF!), AND(#REF!=#REF!, F51&lt;=#REF!))), "CR", " ")</f>
        <v>#REF!</v>
      </c>
      <c r="Q51" s="5" t="e">
        <f>IF(AND(B51="1600 (Mile)",OR(AND(#REF!=#REF!,F51&lt;=#REF!),AND(#REF!=#REF!,F51&lt;=#REF!),AND(#REF!=#REF!,F51&lt;=#REF!),AND(#REF!=#REF!,F51&lt;=#REF!))),"CR"," ")</f>
        <v>#REF!</v>
      </c>
      <c r="R51" s="5" t="e">
        <f>IF(AND(B51=3000, OR(AND(#REF!=#REF!, F51&lt;=#REF!), AND(#REF!=#REF!, F51&lt;=#REF!), AND(#REF!=#REF!, F51&lt;=#REF!), AND(#REF!=#REF!, F51&lt;=#REF!))), "CR", " ")</f>
        <v>#REF!</v>
      </c>
      <c r="S51" s="5" t="e">
        <f>IF(AND(B51=5000, OR(AND(#REF!=#REF!, F51&lt;=#REF!), AND(#REF!=#REF!, F51&lt;=#REF!))), "CR", " ")</f>
        <v>#REF!</v>
      </c>
      <c r="T51" s="4" t="e">
        <f>IF(AND(B51=10000, OR(AND(#REF!=#REF!, F51&lt;=#REF!), AND(#REF!=#REF!, F51&lt;=#REF!))), "CR", " ")</f>
        <v>#REF!</v>
      </c>
      <c r="U51" s="4" t="e">
        <f>IF(AND(B51="high jump", OR(AND(#REF!=#REF!, F51&gt;=#REF!), AND(#REF!=#REF!, F51&gt;=#REF!), AND(#REF!=#REF!, F51&gt;=#REF!), AND(#REF!=#REF!, F51&gt;=#REF!), AND(#REF!=#REF!, F51&gt;=#REF!))), "CR", " ")</f>
        <v>#REF!</v>
      </c>
      <c r="V51" s="4" t="e">
        <f>IF(AND(B51="long jump", OR(AND(#REF!=#REF!, F51&gt;=#REF!), AND(#REF!=#REF!, F51&gt;=#REF!), AND(#REF!=#REF!, F51&gt;=#REF!), AND(#REF!=#REF!, F51&gt;=#REF!), AND(#REF!=#REF!, F51&gt;=#REF!))), "CR", " ")</f>
        <v>#REF!</v>
      </c>
      <c r="W51" s="4" t="e">
        <f>IF(AND(B51="triple jump", OR(AND(#REF!=#REF!, F51&gt;=#REF!), AND(#REF!=#REF!, F51&gt;=#REF!), AND(#REF!=#REF!, F51&gt;=#REF!), AND(#REF!=#REF!, F51&gt;=#REF!), AND(#REF!=#REF!, F51&gt;=#REF!))), "CR", " ")</f>
        <v>#REF!</v>
      </c>
      <c r="X51" s="4" t="e">
        <f>IF(AND(B51="pole vault", OR(AND(#REF!=#REF!, F51&gt;=#REF!), AND(#REF!=#REF!, F51&gt;=#REF!), AND(#REF!=#REF!, F51&gt;=#REF!), AND(#REF!=#REF!, F51&gt;=#REF!), AND(#REF!=#REF!, F51&gt;=#REF!))), "CR", " ")</f>
        <v>#REF!</v>
      </c>
      <c r="Y51" s="4" t="e">
        <f>IF(AND(B51="discus 1",#REF! =#REF!, F51&gt;=#REF!), "CR", " ")</f>
        <v>#REF!</v>
      </c>
      <c r="Z51" s="4" t="e">
        <f>IF(AND(B51="discus 1.25",#REF! =#REF!, F51&gt;=#REF!), "CR", " ")</f>
        <v>#REF!</v>
      </c>
      <c r="AA51" s="4" t="e">
        <f>IF(AND(B51="discus 1.5",#REF! =#REF!, F51&gt;=#REF!), "CR", " ")</f>
        <v>#REF!</v>
      </c>
      <c r="AB51" s="4" t="e">
        <f>IF(AND(B51="discus 1.75",#REF! =#REF!, F51&gt;=#REF!), "CR", " ")</f>
        <v>#REF!</v>
      </c>
      <c r="AC51" s="4" t="e">
        <f>IF(AND(B51="discus 2",#REF! =#REF!, F51&gt;=#REF!), "CR", " ")</f>
        <v>#REF!</v>
      </c>
      <c r="AD51" s="4" t="e">
        <f>IF(AND(B51="hammer 4",#REF! =#REF!, F51&gt;=#REF!), "CR", " ")</f>
        <v>#REF!</v>
      </c>
      <c r="AE51" s="4" t="e">
        <f>IF(AND(B51="hammer 5",#REF! =#REF!, F51&gt;=#REF!), "CR", " ")</f>
        <v>#REF!</v>
      </c>
      <c r="AF51" s="4" t="e">
        <f>IF(AND(B51="hammer 6",#REF! =#REF!, F51&gt;=#REF!), "CR", " ")</f>
        <v>#REF!</v>
      </c>
      <c r="AG51" s="4" t="e">
        <f>IF(AND(B51="hammer 7.26",#REF! =#REF!, F51&gt;=#REF!), "CR", " ")</f>
        <v>#REF!</v>
      </c>
      <c r="AH51" s="4" t="e">
        <f>IF(AND(B51="javelin 400",#REF! =#REF!, F51&gt;=#REF!), "CR", " ")</f>
        <v>#REF!</v>
      </c>
      <c r="AI51" s="4" t="e">
        <f>IF(AND(B51="javelin 600",#REF! =#REF!, F51&gt;=#REF!), "CR", " ")</f>
        <v>#REF!</v>
      </c>
      <c r="AJ51" s="4" t="e">
        <f>IF(AND(B51="javelin 700",#REF! =#REF!, F51&gt;=#REF!), "CR", " ")</f>
        <v>#REF!</v>
      </c>
      <c r="AK51" s="4" t="e">
        <f>IF(AND(B51="javelin 800", OR(AND(#REF!=#REF!, F51&gt;=#REF!), AND(#REF!=#REF!, F51&gt;=#REF!))), "CR", " ")</f>
        <v>#REF!</v>
      </c>
      <c r="AL51" s="4" t="e">
        <f>IF(AND(B51="shot 3",#REF! =#REF!, F51&gt;=#REF!), "CR", " ")</f>
        <v>#REF!</v>
      </c>
      <c r="AM51" s="4" t="e">
        <f>IF(AND(B51="shot 4",#REF! =#REF!, F51&gt;=#REF!), "CR", " ")</f>
        <v>#REF!</v>
      </c>
      <c r="AN51" s="4" t="e">
        <f>IF(AND(B51="shot 5",#REF! =#REF!, F51&gt;=#REF!), "CR", " ")</f>
        <v>#REF!</v>
      </c>
      <c r="AO51" s="4" t="e">
        <f>IF(AND(B51="shot 6",#REF! =#REF!, F51&gt;=#REF!), "CR", " ")</f>
        <v>#REF!</v>
      </c>
      <c r="AP51" s="4" t="e">
        <f>IF(AND(B51="shot 7.26",#REF! =#REF!, F51&gt;=#REF!), "CR", " ")</f>
        <v>#REF!</v>
      </c>
      <c r="AQ51" s="4" t="e">
        <f>IF(AND(B51="60H",OR(AND(#REF!=#REF!,F51&lt;=#REF!),AND(#REF!=#REF!,F51&lt;=#REF!),AND(#REF!=#REF!,F51&lt;=#REF!),AND(#REF!=#REF!,F51&lt;=#REF!),AND(#REF!=#REF!,F51&lt;=#REF!))),"CR"," ")</f>
        <v>#REF!</v>
      </c>
      <c r="AR51" s="4" t="e">
        <f>IF(AND(B51="75H", AND(#REF!=#REF!, F51&lt;=#REF!)), "CR", " ")</f>
        <v>#REF!</v>
      </c>
      <c r="AS51" s="4" t="e">
        <f>IF(AND(B51="80H", AND(#REF!=#REF!, F51&lt;=#REF!)), "CR", " ")</f>
        <v>#REF!</v>
      </c>
      <c r="AT51" s="4" t="e">
        <f>IF(AND(B51="100H", AND(#REF!=#REF!, F51&lt;=#REF!)), "CR", " ")</f>
        <v>#REF!</v>
      </c>
      <c r="AU51" s="4" t="e">
        <f>IF(AND(B51="110H", OR(AND(#REF!=#REF!, F51&lt;=#REF!), AND(#REF!=#REF!, F51&lt;=#REF!))), "CR", " ")</f>
        <v>#REF!</v>
      </c>
      <c r="AV51" s="4" t="e">
        <f>IF(AND(B51="400H", OR(AND(#REF!=#REF!, F51&lt;=#REF!), AND(#REF!=#REF!, F51&lt;=#REF!), AND(#REF!=#REF!, F51&lt;=#REF!), AND(#REF!=#REF!, F51&lt;=#REF!))), "CR", " ")</f>
        <v>#REF!</v>
      </c>
      <c r="AW51" s="4" t="e">
        <f>IF(AND(B51="1500SC", AND(#REF!=#REF!, F51&lt;=#REF!)), "CR", " ")</f>
        <v>#REF!</v>
      </c>
      <c r="AX51" s="4" t="e">
        <f>IF(AND(B51="2000SC", OR(AND(#REF!=#REF!, F51&lt;=#REF!), AND(#REF!=#REF!, F51&lt;=#REF!))), "CR", " ")</f>
        <v>#REF!</v>
      </c>
      <c r="AY51" s="4" t="e">
        <f>IF(AND(B51="3000SC", OR(AND(#REF!=#REF!, F51&lt;=#REF!), AND(#REF!=#REF!, F51&lt;=#REF!))), "CR", " ")</f>
        <v>#REF!</v>
      </c>
      <c r="AZ51" s="5" t="e">
        <f>IF(AND(B51="4x100", OR(AND(#REF!=#REF!, F51&lt;=#REF!), AND(#REF!=#REF!, F51&lt;=#REF!), AND(#REF!=#REF!, F51&lt;=#REF!), AND(#REF!=#REF!, F51&lt;=#REF!), AND(#REF!=#REF!, F51&lt;=#REF!))), "CR", " ")</f>
        <v>#REF!</v>
      </c>
      <c r="BA51" s="5" t="e">
        <f>IF(AND(B51="4x200", OR(AND(#REF!=#REF!, F51&lt;=#REF!), AND(#REF!=#REF!, F51&lt;=#REF!), AND(#REF!=#REF!, F51&lt;=#REF!), AND(#REF!=#REF!, F51&lt;=#REF!), AND(#REF!=#REF!, F51&lt;=#REF!))), "CR", " ")</f>
        <v>#REF!</v>
      </c>
      <c r="BB51" s="5" t="e">
        <f>IF(AND(B51="4x300", AND(#REF!=#REF!, F51&lt;=#REF!)), "CR", " ")</f>
        <v>#REF!</v>
      </c>
      <c r="BC51" s="5" t="e">
        <f>IF(AND(B51="4x400", OR(AND(#REF!=#REF!, F51&lt;=#REF!), AND(#REF!=#REF!, F51&lt;=#REF!), AND(#REF!=#REF!, F51&lt;=#REF!), AND(#REF!=#REF!, F51&lt;=#REF!))), "CR", " ")</f>
        <v>#REF!</v>
      </c>
      <c r="BD51" s="5" t="e">
        <f>IF(AND(B51="3x800", OR(AND(#REF!=#REF!, F51&lt;=#REF!), AND(#REF!=#REF!, F51&lt;=#REF!), AND(#REF!=#REF!, F51&lt;=#REF!))), "CR", " ")</f>
        <v>#REF!</v>
      </c>
      <c r="BE51" s="5" t="e">
        <f>IF(AND(B51="pentathlon", OR(AND(#REF!=#REF!, F51&gt;=#REF!), AND(#REF!=#REF!, F51&gt;=#REF!),AND(#REF!=#REF!, F51&gt;=#REF!),AND(#REF!=#REF!, F51&gt;=#REF!))), "CR", " ")</f>
        <v>#REF!</v>
      </c>
      <c r="BF51" s="5" t="e">
        <f>IF(AND(B51="heptathlon", OR(AND(#REF!=#REF!, F51&gt;=#REF!), AND(#REF!=#REF!, F51&gt;=#REF!))), "CR", " ")</f>
        <v>#REF!</v>
      </c>
      <c r="BG51" s="5" t="e">
        <f>IF(AND(B51="decathlon", OR(AND(#REF!=#REF!, F51&gt;=#REF!), AND(#REF!=#REF!, F51&gt;=#REF!),AND(#REF!=#REF!, F51&gt;=#REF!))), "CR", " ")</f>
        <v>#REF!</v>
      </c>
    </row>
    <row r="52" spans="1:61" hidden="1">
      <c r="B52" s="20"/>
      <c r="C52" s="21"/>
      <c r="D52" s="21"/>
      <c r="E52" s="22"/>
      <c r="F52" s="23"/>
      <c r="G52" s="24"/>
      <c r="H52" s="21"/>
      <c r="I52" s="21"/>
      <c r="J52" s="21"/>
      <c r="K52" s="21"/>
      <c r="L52" s="21"/>
      <c r="M52" s="21"/>
      <c r="N52" s="19"/>
      <c r="O52" s="19"/>
      <c r="P52" s="19"/>
      <c r="Q52" s="19"/>
      <c r="R52" s="19"/>
      <c r="S52" s="19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  <row r="53" spans="1:61" hidden="1">
      <c r="B53" s="2">
        <v>150</v>
      </c>
      <c r="C53" s="1" t="s">
        <v>321</v>
      </c>
      <c r="D53" s="1" t="s">
        <v>322</v>
      </c>
      <c r="E53" s="6" t="s">
        <v>7</v>
      </c>
      <c r="F53" s="8">
        <v>18.95</v>
      </c>
      <c r="G53" s="9">
        <v>44773</v>
      </c>
      <c r="H53" s="1" t="s">
        <v>155</v>
      </c>
      <c r="I53" s="1" t="s">
        <v>177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5"/>
      <c r="BA53" s="5"/>
      <c r="BB53" s="5"/>
      <c r="BC53" s="5"/>
      <c r="BD53" s="5"/>
      <c r="BE53" s="5"/>
      <c r="BF53" s="5"/>
      <c r="BG53" s="5"/>
    </row>
    <row r="54" spans="1:61" hidden="1">
      <c r="B54" s="2">
        <v>150</v>
      </c>
      <c r="C54" s="1" t="s">
        <v>130</v>
      </c>
      <c r="D54" s="1" t="s">
        <v>131</v>
      </c>
      <c r="E54" s="6" t="s">
        <v>7</v>
      </c>
      <c r="F54" s="8">
        <v>21.25</v>
      </c>
      <c r="G54" s="9">
        <v>44773</v>
      </c>
      <c r="H54" s="1" t="s">
        <v>155</v>
      </c>
      <c r="I54" s="1" t="s">
        <v>177</v>
      </c>
    </row>
    <row r="55" spans="1:61" hidden="1">
      <c r="B55" s="2">
        <v>150</v>
      </c>
      <c r="C55" s="1" t="s">
        <v>47</v>
      </c>
      <c r="D55" s="1" t="s">
        <v>184</v>
      </c>
      <c r="E55" s="6" t="s">
        <v>7</v>
      </c>
      <c r="F55" s="8">
        <v>22.81</v>
      </c>
      <c r="G55" s="9">
        <v>44703</v>
      </c>
      <c r="H55" s="1" t="s">
        <v>155</v>
      </c>
      <c r="I55" s="1" t="s">
        <v>177</v>
      </c>
    </row>
    <row r="56" spans="1:61" hidden="1">
      <c r="B56" s="2">
        <v>150</v>
      </c>
      <c r="C56" s="1" t="s">
        <v>62</v>
      </c>
      <c r="D56" s="1" t="s">
        <v>204</v>
      </c>
      <c r="E56" s="6" t="s">
        <v>7</v>
      </c>
      <c r="F56" s="8">
        <v>25.41</v>
      </c>
      <c r="G56" s="9">
        <v>44703</v>
      </c>
      <c r="H56" s="1" t="s">
        <v>155</v>
      </c>
      <c r="I56" s="1" t="s">
        <v>177</v>
      </c>
    </row>
    <row r="57" spans="1:61" hidden="1">
      <c r="A57" s="1" t="s">
        <v>85</v>
      </c>
      <c r="B57" s="2">
        <v>150</v>
      </c>
      <c r="C57" s="1" t="s">
        <v>68</v>
      </c>
      <c r="D57" s="1" t="s">
        <v>212</v>
      </c>
      <c r="E57" s="6" t="s">
        <v>10</v>
      </c>
      <c r="F57" s="8">
        <v>27.55</v>
      </c>
      <c r="G57" s="9">
        <v>44708</v>
      </c>
      <c r="H57" s="1" t="s">
        <v>128</v>
      </c>
      <c r="I57" s="1" t="s">
        <v>165</v>
      </c>
      <c r="J57" s="5" t="e">
        <f>IF(AND(B57=100, OR(AND(#REF!=#REF!, F57&lt;=#REF!), AND(#REF!=#REF!, F57&lt;=#REF!), AND(#REF!=#REF!, F57&lt;=#REF!), AND(#REF!=#REF!, F57&lt;=#REF!), AND(#REF!=#REF!, F57&lt;=#REF!))), "CR", " ")</f>
        <v>#REF!</v>
      </c>
      <c r="K57" s="5" t="e">
        <f>IF(AND(B57=200, OR(AND(#REF!=#REF!, F57&lt;=#REF!), AND(#REF!=#REF!, F57&lt;=#REF!), AND(#REF!=#REF!, F57&lt;=#REF!), AND(#REF!=#REF!, F57&lt;=#REF!), AND(#REF!=#REF!, F57&lt;=#REF!))), "CR", " ")</f>
        <v>#REF!</v>
      </c>
      <c r="L57" s="5" t="e">
        <f>IF(AND(B57=300, OR(AND(#REF!=#REF!, F57&lt;=#REF!), AND(#REF!=#REF!, F57&lt;=#REF!))), "CR", " ")</f>
        <v>#REF!</v>
      </c>
      <c r="M57" s="5" t="e">
        <f>IF(AND(B57=400, OR(AND(#REF!=#REF!, F57&lt;=#REF!), AND(#REF!=#REF!, F57&lt;=#REF!), AND(#REF!=#REF!, F57&lt;=#REF!), AND(#REF!=#REF!, F57&lt;=#REF!))), "CR", " ")</f>
        <v>#REF!</v>
      </c>
      <c r="N57" s="5" t="e">
        <f>IF(AND(B57=800, OR(AND(#REF!=#REF!, F57&lt;=#REF!), AND(#REF!=#REF!, F57&lt;=#REF!), AND(#REF!=#REF!, F57&lt;=#REF!), AND(#REF!=#REF!, F57&lt;=#REF!), AND(#REF!=#REF!, F57&lt;=#REF!))), "CR", " ")</f>
        <v>#REF!</v>
      </c>
      <c r="O57" s="5" t="e">
        <f>IF(AND(B57=1000, OR(AND(#REF!=#REF!, F57&lt;=#REF!), AND(#REF!=#REF!, F57&lt;=#REF!))), "CR", " ")</f>
        <v>#REF!</v>
      </c>
      <c r="P57" s="5" t="e">
        <f>IF(AND(B57=1500, OR(AND(#REF!=#REF!, F57&lt;=#REF!), AND(#REF!=#REF!, F57&lt;=#REF!), AND(#REF!=#REF!, F57&lt;=#REF!), AND(#REF!=#REF!, F57&lt;=#REF!), AND(#REF!=#REF!, F57&lt;=#REF!))), "CR", " ")</f>
        <v>#REF!</v>
      </c>
      <c r="Q57" s="5" t="e">
        <f>IF(AND(B57="1600 (Mile)",OR(AND(#REF!=#REF!,F57&lt;=#REF!),AND(#REF!=#REF!,F57&lt;=#REF!),AND(#REF!=#REF!,F57&lt;=#REF!),AND(#REF!=#REF!,F57&lt;=#REF!))),"CR"," ")</f>
        <v>#REF!</v>
      </c>
      <c r="R57" s="5" t="e">
        <f>IF(AND(B57=3000, OR(AND(#REF!=#REF!, F57&lt;=#REF!), AND(#REF!=#REF!, F57&lt;=#REF!), AND(#REF!=#REF!, F57&lt;=#REF!), AND(#REF!=#REF!, F57&lt;=#REF!))), "CR", " ")</f>
        <v>#REF!</v>
      </c>
      <c r="S57" s="5" t="e">
        <f>IF(AND(B57=5000, OR(AND(#REF!=#REF!, F57&lt;=#REF!), AND(#REF!=#REF!, F57&lt;=#REF!))), "CR", " ")</f>
        <v>#REF!</v>
      </c>
      <c r="T57" s="4" t="e">
        <f>IF(AND(B57=10000, OR(AND(#REF!=#REF!, F57&lt;=#REF!), AND(#REF!=#REF!, F57&lt;=#REF!))), "CR", " ")</f>
        <v>#REF!</v>
      </c>
      <c r="U57" s="4" t="e">
        <f>IF(AND(B57="high jump", OR(AND(#REF!=#REF!, F57&gt;=#REF!), AND(#REF!=#REF!, F57&gt;=#REF!), AND(#REF!=#REF!, F57&gt;=#REF!), AND(#REF!=#REF!, F57&gt;=#REF!), AND(#REF!=#REF!, F57&gt;=#REF!))), "CR", " ")</f>
        <v>#REF!</v>
      </c>
      <c r="V57" s="4" t="e">
        <f>IF(AND(B57="long jump", OR(AND(#REF!=#REF!, F57&gt;=#REF!), AND(#REF!=#REF!, F57&gt;=#REF!), AND(#REF!=#REF!, F57&gt;=#REF!), AND(#REF!=#REF!, F57&gt;=#REF!), AND(#REF!=#REF!, F57&gt;=#REF!))), "CR", " ")</f>
        <v>#REF!</v>
      </c>
      <c r="W57" s="4" t="e">
        <f>IF(AND(B57="triple jump", OR(AND(#REF!=#REF!, F57&gt;=#REF!), AND(#REF!=#REF!, F57&gt;=#REF!), AND(#REF!=#REF!, F57&gt;=#REF!), AND(#REF!=#REF!, F57&gt;=#REF!), AND(#REF!=#REF!, F57&gt;=#REF!))), "CR", " ")</f>
        <v>#REF!</v>
      </c>
      <c r="X57" s="4" t="e">
        <f>IF(AND(B57="pole vault", OR(AND(#REF!=#REF!, F57&gt;=#REF!), AND(#REF!=#REF!, F57&gt;=#REF!), AND(#REF!=#REF!, F57&gt;=#REF!), AND(#REF!=#REF!, F57&gt;=#REF!), AND(#REF!=#REF!, F57&gt;=#REF!))), "CR", " ")</f>
        <v>#REF!</v>
      </c>
      <c r="Y57" s="4" t="e">
        <f>IF(AND(B57="discus 1",#REF! =#REF!, F57&gt;=#REF!), "CR", " ")</f>
        <v>#REF!</v>
      </c>
      <c r="Z57" s="4" t="e">
        <f>IF(AND(B57="discus 1.25",#REF! =#REF!, F57&gt;=#REF!), "CR", " ")</f>
        <v>#REF!</v>
      </c>
      <c r="AA57" s="4" t="e">
        <f>IF(AND(B57="discus 1.5",#REF! =#REF!, F57&gt;=#REF!), "CR", " ")</f>
        <v>#REF!</v>
      </c>
      <c r="AB57" s="4" t="e">
        <f>IF(AND(B57="discus 1.75",#REF! =#REF!, F57&gt;=#REF!), "CR", " ")</f>
        <v>#REF!</v>
      </c>
      <c r="AC57" s="4" t="e">
        <f>IF(AND(B57="discus 2",#REF! =#REF!, F57&gt;=#REF!), "CR", " ")</f>
        <v>#REF!</v>
      </c>
      <c r="AD57" s="4" t="e">
        <f>IF(AND(B57="hammer 4",#REF! =#REF!, F57&gt;=#REF!), "CR", " ")</f>
        <v>#REF!</v>
      </c>
      <c r="AE57" s="4" t="e">
        <f>IF(AND(B57="hammer 5",#REF! =#REF!, F57&gt;=#REF!), "CR", " ")</f>
        <v>#REF!</v>
      </c>
      <c r="AF57" s="4" t="e">
        <f>IF(AND(B57="hammer 6",#REF! =#REF!, F57&gt;=#REF!), "CR", " ")</f>
        <v>#REF!</v>
      </c>
      <c r="AG57" s="4" t="e">
        <f>IF(AND(B57="hammer 7.26",#REF! =#REF!, F57&gt;=#REF!), "CR", " ")</f>
        <v>#REF!</v>
      </c>
      <c r="AH57" s="4" t="e">
        <f>IF(AND(B57="javelin 400",#REF! =#REF!, F57&gt;=#REF!), "CR", " ")</f>
        <v>#REF!</v>
      </c>
      <c r="AI57" s="4" t="e">
        <f>IF(AND(B57="javelin 600",#REF! =#REF!, F57&gt;=#REF!), "CR", " ")</f>
        <v>#REF!</v>
      </c>
      <c r="AJ57" s="4" t="e">
        <f>IF(AND(B57="javelin 700",#REF! =#REF!, F57&gt;=#REF!), "CR", " ")</f>
        <v>#REF!</v>
      </c>
      <c r="AK57" s="4" t="e">
        <f>IF(AND(B57="javelin 800", OR(AND(#REF!=#REF!, F57&gt;=#REF!), AND(#REF!=#REF!, F57&gt;=#REF!))), "CR", " ")</f>
        <v>#REF!</v>
      </c>
      <c r="AL57" s="4" t="e">
        <f>IF(AND(B57="shot 3",#REF! =#REF!, F57&gt;=#REF!), "CR", " ")</f>
        <v>#REF!</v>
      </c>
      <c r="AM57" s="4" t="e">
        <f>IF(AND(B57="shot 4",#REF! =#REF!, F57&gt;=#REF!), "CR", " ")</f>
        <v>#REF!</v>
      </c>
      <c r="AN57" s="4" t="e">
        <f>IF(AND(B57="shot 5",#REF! =#REF!, F57&gt;=#REF!), "CR", " ")</f>
        <v>#REF!</v>
      </c>
      <c r="AO57" s="4" t="e">
        <f>IF(AND(B57="shot 6",#REF! =#REF!, F57&gt;=#REF!), "CR", " ")</f>
        <v>#REF!</v>
      </c>
      <c r="AP57" s="4" t="e">
        <f>IF(AND(B57="shot 7.26",#REF! =#REF!, F57&gt;=#REF!), "CR", " ")</f>
        <v>#REF!</v>
      </c>
      <c r="AQ57" s="4" t="e">
        <f>IF(AND(B57="60H",OR(AND(#REF!=#REF!,F57&lt;=#REF!),AND(#REF!=#REF!,F57&lt;=#REF!),AND(#REF!=#REF!,F57&lt;=#REF!),AND(#REF!=#REF!,F57&lt;=#REF!),AND(#REF!=#REF!,F57&lt;=#REF!))),"CR"," ")</f>
        <v>#REF!</v>
      </c>
      <c r="AR57" s="4" t="e">
        <f>IF(AND(B57="75H", AND(#REF!=#REF!, F57&lt;=#REF!)), "CR", " ")</f>
        <v>#REF!</v>
      </c>
      <c r="AS57" s="4" t="e">
        <f>IF(AND(B57="80H", AND(#REF!=#REF!, F57&lt;=#REF!)), "CR", " ")</f>
        <v>#REF!</v>
      </c>
      <c r="AT57" s="4" t="e">
        <f>IF(AND(B57="100H", AND(#REF!=#REF!, F57&lt;=#REF!)), "CR", " ")</f>
        <v>#REF!</v>
      </c>
      <c r="AU57" s="4" t="e">
        <f>IF(AND(B57="110H", OR(AND(#REF!=#REF!, F57&lt;=#REF!), AND(#REF!=#REF!, F57&lt;=#REF!))), "CR", " ")</f>
        <v>#REF!</v>
      </c>
      <c r="AV57" s="4" t="e">
        <f>IF(AND(B57="400H", OR(AND(#REF!=#REF!, F57&lt;=#REF!), AND(#REF!=#REF!, F57&lt;=#REF!), AND(#REF!=#REF!, F57&lt;=#REF!), AND(#REF!=#REF!, F57&lt;=#REF!))), "CR", " ")</f>
        <v>#REF!</v>
      </c>
      <c r="AW57" s="4" t="e">
        <f>IF(AND(B57="1500SC", AND(#REF!=#REF!, F57&lt;=#REF!)), "CR", " ")</f>
        <v>#REF!</v>
      </c>
      <c r="AX57" s="4" t="e">
        <f>IF(AND(B57="2000SC", OR(AND(#REF!=#REF!, F57&lt;=#REF!), AND(#REF!=#REF!, F57&lt;=#REF!))), "CR", " ")</f>
        <v>#REF!</v>
      </c>
      <c r="AY57" s="4" t="e">
        <f>IF(AND(B57="3000SC", OR(AND(#REF!=#REF!, F57&lt;=#REF!), AND(#REF!=#REF!, F57&lt;=#REF!))), "CR", " ")</f>
        <v>#REF!</v>
      </c>
      <c r="AZ57" s="5" t="e">
        <f>IF(AND(B57="4x100", OR(AND(#REF!=#REF!, F57&lt;=#REF!), AND(#REF!=#REF!, F57&lt;=#REF!), AND(#REF!=#REF!, F57&lt;=#REF!), AND(#REF!=#REF!, F57&lt;=#REF!), AND(#REF!=#REF!, F57&lt;=#REF!))), "CR", " ")</f>
        <v>#REF!</v>
      </c>
      <c r="BA57" s="5" t="e">
        <f>IF(AND(B57="4x200", OR(AND(#REF!=#REF!, F57&lt;=#REF!), AND(#REF!=#REF!, F57&lt;=#REF!), AND(#REF!=#REF!, F57&lt;=#REF!), AND(#REF!=#REF!, F57&lt;=#REF!), AND(#REF!=#REF!, F57&lt;=#REF!))), "CR", " ")</f>
        <v>#REF!</v>
      </c>
      <c r="BB57" s="5" t="e">
        <f>IF(AND(B57="4x300", AND(#REF!=#REF!, F57&lt;=#REF!)), "CR", " ")</f>
        <v>#REF!</v>
      </c>
      <c r="BC57" s="5" t="e">
        <f>IF(AND(B57="4x400", OR(AND(#REF!=#REF!, F57&lt;=#REF!), AND(#REF!=#REF!, F57&lt;=#REF!), AND(#REF!=#REF!, F57&lt;=#REF!), AND(#REF!=#REF!, F57&lt;=#REF!))), "CR", " ")</f>
        <v>#REF!</v>
      </c>
      <c r="BD57" s="5" t="e">
        <f>IF(AND(B57="3x800", OR(AND(#REF!=#REF!, F57&lt;=#REF!), AND(#REF!=#REF!, F57&lt;=#REF!), AND(#REF!=#REF!, F57&lt;=#REF!))), "CR", " ")</f>
        <v>#REF!</v>
      </c>
      <c r="BE57" s="5" t="e">
        <f>IF(AND(B57="pentathlon", OR(AND(#REF!=#REF!, F57&gt;=#REF!), AND(#REF!=#REF!, F57&gt;=#REF!),AND(#REF!=#REF!, F57&gt;=#REF!),AND(#REF!=#REF!, F57&gt;=#REF!))), "CR", " ")</f>
        <v>#REF!</v>
      </c>
      <c r="BF57" s="5" t="e">
        <f>IF(AND(B57="heptathlon", OR(AND(#REF!=#REF!, F57&gt;=#REF!), AND(#REF!=#REF!, F57&gt;=#REF!))), "CR", " ")</f>
        <v>#REF!</v>
      </c>
      <c r="BG57" s="5" t="e">
        <f>IF(AND(B57="decathlon", OR(AND(#REF!=#REF!, F57&gt;=#REF!), AND(#REF!=#REF!, F57&gt;=#REF!),AND(#REF!=#REF!, F57&gt;=#REF!))), "CR", " ")</f>
        <v>#REF!</v>
      </c>
    </row>
    <row r="58" spans="1:61" hidden="1">
      <c r="B58" s="20"/>
      <c r="C58" s="21"/>
      <c r="D58" s="21"/>
      <c r="E58" s="22"/>
      <c r="F58" s="23"/>
      <c r="G58" s="24"/>
      <c r="H58" s="21"/>
      <c r="I58" s="21"/>
      <c r="J58" s="21"/>
      <c r="K58" s="21"/>
      <c r="L58" s="21"/>
      <c r="M58" s="21"/>
      <c r="N58" s="19"/>
      <c r="O58" s="19"/>
      <c r="P58" s="19"/>
      <c r="Q58" s="19"/>
      <c r="R58" s="19"/>
      <c r="S58" s="19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</row>
    <row r="59" spans="1:61" hidden="1">
      <c r="A59" s="1" t="e">
        <f>#REF!</f>
        <v>#REF!</v>
      </c>
      <c r="B59" s="2">
        <v>200</v>
      </c>
      <c r="C59" s="1" t="s">
        <v>26</v>
      </c>
      <c r="D59" s="1" t="s">
        <v>196</v>
      </c>
      <c r="E59" s="6" t="s">
        <v>4</v>
      </c>
      <c r="F59" s="8">
        <v>22.02</v>
      </c>
      <c r="G59" s="9">
        <v>44759</v>
      </c>
      <c r="H59" s="1" t="s">
        <v>155</v>
      </c>
      <c r="I59" s="1" t="s">
        <v>216</v>
      </c>
      <c r="J59" s="5" t="e">
        <f>IF(AND(B59=100, OR(AND(#REF!=#REF!, F59&lt;=#REF!), AND(#REF!=#REF!, F59&lt;=#REF!), AND(#REF!=#REF!, F59&lt;=#REF!), AND(#REF!=#REF!, F59&lt;=#REF!), AND(#REF!=#REF!, F59&lt;=#REF!))), "CR", " ")</f>
        <v>#REF!</v>
      </c>
      <c r="K59" s="5" t="e">
        <f>IF(AND(B59=200, OR(AND(#REF!=#REF!, F59&lt;=#REF!), AND(#REF!=#REF!, F59&lt;=#REF!), AND(#REF!=#REF!, F59&lt;=#REF!), AND(#REF!=#REF!, F59&lt;=#REF!), AND(#REF!=#REF!, F59&lt;=#REF!))), "CR", " ")</f>
        <v>#REF!</v>
      </c>
      <c r="L59" s="5" t="e">
        <f>IF(AND(B59=300, OR(AND(#REF!=#REF!, F59&lt;=#REF!), AND(#REF!=#REF!, F59&lt;=#REF!))), "CR", " ")</f>
        <v>#REF!</v>
      </c>
      <c r="M59" s="5" t="e">
        <f>IF(AND(B59=400, OR(AND(#REF!=#REF!, F59&lt;=#REF!), AND(#REF!=#REF!, F59&lt;=#REF!), AND(#REF!=#REF!, F59&lt;=#REF!), AND(#REF!=#REF!, F59&lt;=#REF!))), "CR", " ")</f>
        <v>#REF!</v>
      </c>
      <c r="N59" s="5" t="e">
        <f>IF(AND(B59=800, OR(AND(#REF!=#REF!, F59&lt;=#REF!), AND(#REF!=#REF!, F59&lt;=#REF!), AND(#REF!=#REF!, F59&lt;=#REF!), AND(#REF!=#REF!, F59&lt;=#REF!), AND(#REF!=#REF!, F59&lt;=#REF!))), "CR", " ")</f>
        <v>#REF!</v>
      </c>
      <c r="O59" s="5" t="e">
        <f>IF(AND(B59=1000, OR(AND(#REF!=#REF!, F59&lt;=#REF!), AND(#REF!=#REF!, F59&lt;=#REF!))), "CR", " ")</f>
        <v>#REF!</v>
      </c>
      <c r="P59" s="5" t="e">
        <f>IF(AND(B59=1500, OR(AND(#REF!=#REF!, F59&lt;=#REF!), AND(#REF!=#REF!, F59&lt;=#REF!), AND(#REF!=#REF!, F59&lt;=#REF!), AND(#REF!=#REF!, F59&lt;=#REF!), AND(#REF!=#REF!, F59&lt;=#REF!))), "CR", " ")</f>
        <v>#REF!</v>
      </c>
      <c r="Q59" s="5" t="e">
        <f>IF(AND(B59="1600 (Mile)",OR(AND(#REF!=#REF!,F59&lt;=#REF!),AND(#REF!=#REF!,F59&lt;=#REF!),AND(#REF!=#REF!,F59&lt;=#REF!),AND(#REF!=#REF!,F59&lt;=#REF!))),"CR"," ")</f>
        <v>#REF!</v>
      </c>
      <c r="R59" s="5" t="e">
        <f>IF(AND(B59=3000, OR(AND(#REF!=#REF!, F59&lt;=#REF!), AND(#REF!=#REF!, F59&lt;=#REF!), AND(#REF!=#REF!, F59&lt;=#REF!), AND(#REF!=#REF!, F59&lt;=#REF!))), "CR", " ")</f>
        <v>#REF!</v>
      </c>
      <c r="S59" s="5" t="e">
        <f>IF(AND(B59=5000, OR(AND(#REF!=#REF!, F59&lt;=#REF!), AND(#REF!=#REF!, F59&lt;=#REF!))), "CR", " ")</f>
        <v>#REF!</v>
      </c>
      <c r="T59" s="4" t="e">
        <f>IF(AND(B59=10000, OR(AND(#REF!=#REF!, F59&lt;=#REF!), AND(#REF!=#REF!, F59&lt;=#REF!))), "CR", " ")</f>
        <v>#REF!</v>
      </c>
      <c r="U59" s="4" t="e">
        <f>IF(AND(B59="high jump", OR(AND(#REF!=#REF!, F59&gt;=#REF!), AND(#REF!=#REF!, F59&gt;=#REF!), AND(#REF!=#REF!, F59&gt;=#REF!), AND(#REF!=#REF!, F59&gt;=#REF!), AND(#REF!=#REF!, F59&gt;=#REF!))), "CR", " ")</f>
        <v>#REF!</v>
      </c>
      <c r="V59" s="4" t="e">
        <f>IF(AND(B59="long jump", OR(AND(#REF!=#REF!, F59&gt;=#REF!), AND(#REF!=#REF!, F59&gt;=#REF!), AND(#REF!=#REF!, F59&gt;=#REF!), AND(#REF!=#REF!, F59&gt;=#REF!), AND(#REF!=#REF!, F59&gt;=#REF!))), "CR", " ")</f>
        <v>#REF!</v>
      </c>
      <c r="W59" s="4" t="e">
        <f>IF(AND(B59="triple jump", OR(AND(#REF!=#REF!, F59&gt;=#REF!), AND(#REF!=#REF!, F59&gt;=#REF!), AND(#REF!=#REF!, F59&gt;=#REF!), AND(#REF!=#REF!, F59&gt;=#REF!), AND(#REF!=#REF!, F59&gt;=#REF!))), "CR", " ")</f>
        <v>#REF!</v>
      </c>
      <c r="X59" s="4" t="e">
        <f>IF(AND(B59="pole vault", OR(AND(#REF!=#REF!, F59&gt;=#REF!), AND(#REF!=#REF!, F59&gt;=#REF!), AND(#REF!=#REF!, F59&gt;=#REF!), AND(#REF!=#REF!, F59&gt;=#REF!), AND(#REF!=#REF!, F59&gt;=#REF!))), "CR", " ")</f>
        <v>#REF!</v>
      </c>
      <c r="Y59" s="4" t="e">
        <f>IF(AND(B59="discus 1",#REF! =#REF!, F59&gt;=#REF!), "CR", " ")</f>
        <v>#REF!</v>
      </c>
      <c r="Z59" s="4" t="e">
        <f>IF(AND(B59="discus 1.25",#REF! =#REF!, F59&gt;=#REF!), "CR", " ")</f>
        <v>#REF!</v>
      </c>
      <c r="AA59" s="4" t="e">
        <f>IF(AND(B59="discus 1.5",#REF! =#REF!, F59&gt;=#REF!), "CR", " ")</f>
        <v>#REF!</v>
      </c>
      <c r="AB59" s="4" t="e">
        <f>IF(AND(B59="discus 1.75",#REF! =#REF!, F59&gt;=#REF!), "CR", " ")</f>
        <v>#REF!</v>
      </c>
      <c r="AC59" s="4" t="e">
        <f>IF(AND(B59="discus 2",#REF! =#REF!, F59&gt;=#REF!), "CR", " ")</f>
        <v>#REF!</v>
      </c>
      <c r="AD59" s="4" t="e">
        <f>IF(AND(B59="hammer 4",#REF! =#REF!, F59&gt;=#REF!), "CR", " ")</f>
        <v>#REF!</v>
      </c>
      <c r="AE59" s="4" t="e">
        <f>IF(AND(B59="hammer 5",#REF! =#REF!, F59&gt;=#REF!), "CR", " ")</f>
        <v>#REF!</v>
      </c>
      <c r="AF59" s="4" t="e">
        <f>IF(AND(B59="hammer 6",#REF! =#REF!, F59&gt;=#REF!), "CR", " ")</f>
        <v>#REF!</v>
      </c>
      <c r="AG59" s="4" t="e">
        <f>IF(AND(B59="hammer 7.26",#REF! =#REF!, F59&gt;=#REF!), "CR", " ")</f>
        <v>#REF!</v>
      </c>
      <c r="AH59" s="4" t="e">
        <f>IF(AND(B59="javelin 400",#REF! =#REF!, F59&gt;=#REF!), "CR", " ")</f>
        <v>#REF!</v>
      </c>
      <c r="AI59" s="4" t="e">
        <f>IF(AND(B59="javelin 600",#REF! =#REF!, F59&gt;=#REF!), "CR", " ")</f>
        <v>#REF!</v>
      </c>
      <c r="AJ59" s="4" t="e">
        <f>IF(AND(B59="javelin 700",#REF! =#REF!, F59&gt;=#REF!), "CR", " ")</f>
        <v>#REF!</v>
      </c>
      <c r="AK59" s="4" t="e">
        <f>IF(AND(B59="javelin 800", OR(AND(#REF!=#REF!, F59&gt;=#REF!), AND(#REF!=#REF!, F59&gt;=#REF!))), "CR", " ")</f>
        <v>#REF!</v>
      </c>
      <c r="AL59" s="4" t="e">
        <f>IF(AND(B59="shot 3",#REF! =#REF!, F59&gt;=#REF!), "CR", " ")</f>
        <v>#REF!</v>
      </c>
      <c r="AM59" s="4" t="e">
        <f>IF(AND(B59="shot 4",#REF! =#REF!, F59&gt;=#REF!), "CR", " ")</f>
        <v>#REF!</v>
      </c>
      <c r="AN59" s="4" t="e">
        <f>IF(AND(B59="shot 5",#REF! =#REF!, F59&gt;=#REF!), "CR", " ")</f>
        <v>#REF!</v>
      </c>
      <c r="AO59" s="4" t="e">
        <f>IF(AND(B59="shot 6",#REF! =#REF!, F59&gt;=#REF!), "CR", " ")</f>
        <v>#REF!</v>
      </c>
      <c r="AP59" s="4" t="e">
        <f>IF(AND(B59="shot 7.26",#REF! =#REF!, F59&gt;=#REF!), "CR", " ")</f>
        <v>#REF!</v>
      </c>
      <c r="AQ59" s="4" t="e">
        <f>IF(AND(B59="60H",OR(AND(#REF!=#REF!,F59&lt;=#REF!),AND(#REF!=#REF!,F59&lt;=#REF!),AND(#REF!=#REF!,F59&lt;=#REF!),AND(#REF!=#REF!,F59&lt;=#REF!),AND(#REF!=#REF!,F59&lt;=#REF!))),"CR"," ")</f>
        <v>#REF!</v>
      </c>
      <c r="AR59" s="4" t="e">
        <f>IF(AND(B59="75H", AND(#REF!=#REF!, F59&lt;=#REF!)), "CR", " ")</f>
        <v>#REF!</v>
      </c>
      <c r="AS59" s="4" t="e">
        <f>IF(AND(B59="80H", AND(#REF!=#REF!, F59&lt;=#REF!)), "CR", " ")</f>
        <v>#REF!</v>
      </c>
      <c r="AT59" s="4" t="e">
        <f>IF(AND(B59="100H", AND(#REF!=#REF!, F59&lt;=#REF!)), "CR", " ")</f>
        <v>#REF!</v>
      </c>
      <c r="AU59" s="4" t="e">
        <f>IF(AND(B59="110H", OR(AND(#REF!=#REF!, F59&lt;=#REF!), AND(#REF!=#REF!, F59&lt;=#REF!))), "CR", " ")</f>
        <v>#REF!</v>
      </c>
      <c r="AV59" s="4" t="e">
        <f>IF(AND(B59="400H", OR(AND(#REF!=#REF!, F59&lt;=#REF!), AND(#REF!=#REF!, F59&lt;=#REF!), AND(#REF!=#REF!, F59&lt;=#REF!), AND(#REF!=#REF!, F59&lt;=#REF!))), "CR", " ")</f>
        <v>#REF!</v>
      </c>
      <c r="AW59" s="4" t="e">
        <f>IF(AND(B59="1500SC", AND(#REF!=#REF!, F59&lt;=#REF!)), "CR", " ")</f>
        <v>#REF!</v>
      </c>
      <c r="AX59" s="4" t="e">
        <f>IF(AND(B59="2000SC", OR(AND(#REF!=#REF!, F59&lt;=#REF!), AND(#REF!=#REF!, F59&lt;=#REF!))), "CR", " ")</f>
        <v>#REF!</v>
      </c>
      <c r="AY59" s="4" t="e">
        <f>IF(AND(B59="3000SC", OR(AND(#REF!=#REF!, F59&lt;=#REF!), AND(#REF!=#REF!, F59&lt;=#REF!))), "CR", " ")</f>
        <v>#REF!</v>
      </c>
      <c r="AZ59" s="5" t="e">
        <f>IF(AND(B59="4x100", OR(AND(#REF!=#REF!, F59&lt;=#REF!), AND(#REF!=#REF!, F59&lt;=#REF!), AND(#REF!=#REF!, F59&lt;=#REF!), AND(#REF!=#REF!, F59&lt;=#REF!), AND(#REF!=#REF!, F59&lt;=#REF!))), "CR", " ")</f>
        <v>#REF!</v>
      </c>
      <c r="BA59" s="5" t="e">
        <f>IF(AND(B59="4x200", OR(AND(#REF!=#REF!, F59&lt;=#REF!), AND(#REF!=#REF!, F59&lt;=#REF!), AND(#REF!=#REF!, F59&lt;=#REF!), AND(#REF!=#REF!, F59&lt;=#REF!), AND(#REF!=#REF!, F59&lt;=#REF!))), "CR", " ")</f>
        <v>#REF!</v>
      </c>
      <c r="BB59" s="5" t="e">
        <f>IF(AND(B59="4x300", AND(#REF!=#REF!, F59&lt;=#REF!)), "CR", " ")</f>
        <v>#REF!</v>
      </c>
      <c r="BC59" s="5" t="e">
        <f>IF(AND(B59="4x400", OR(AND(#REF!=#REF!, F59&lt;=#REF!), AND(#REF!=#REF!, F59&lt;=#REF!), AND(#REF!=#REF!, F59&lt;=#REF!), AND(#REF!=#REF!, F59&lt;=#REF!))), "CR", " ")</f>
        <v>#REF!</v>
      </c>
      <c r="BD59" s="5" t="e">
        <f>IF(AND(B59="3x800", OR(AND(#REF!=#REF!, F59&lt;=#REF!), AND(#REF!=#REF!, F59&lt;=#REF!), AND(#REF!=#REF!, F59&lt;=#REF!))), "CR", " ")</f>
        <v>#REF!</v>
      </c>
      <c r="BE59" s="5" t="e">
        <f>IF(AND(B59="pentathlon", OR(AND(#REF!=#REF!, F59&gt;=#REF!), AND(#REF!=#REF!, F59&gt;=#REF!),AND(#REF!=#REF!, F59&gt;=#REF!),AND(#REF!=#REF!, F59&gt;=#REF!))), "CR", " ")</f>
        <v>#REF!</v>
      </c>
      <c r="BF59" s="5" t="e">
        <f>IF(AND(B59="heptathlon", OR(AND(#REF!=#REF!, F59&gt;=#REF!), AND(#REF!=#REF!, F59&gt;=#REF!))), "CR", " ")</f>
        <v>#REF!</v>
      </c>
      <c r="BG59" s="5" t="e">
        <f>IF(AND(B59="decathlon", OR(AND(#REF!=#REF!, F59&gt;=#REF!), AND(#REF!=#REF!, F59&gt;=#REF!),AND(#REF!=#REF!, F59&gt;=#REF!))), "CR", " ")</f>
        <v>#REF!</v>
      </c>
    </row>
    <row r="60" spans="1:61" hidden="1">
      <c r="A60" s="1" t="e">
        <f>#REF!</f>
        <v>#REF!</v>
      </c>
      <c r="B60" s="2">
        <v>200</v>
      </c>
      <c r="C60" s="1" t="s">
        <v>90</v>
      </c>
      <c r="D60" s="1" t="s">
        <v>91</v>
      </c>
      <c r="E60" s="6" t="s">
        <v>8</v>
      </c>
      <c r="F60" s="8">
        <v>22.52</v>
      </c>
      <c r="G60" s="10">
        <v>44786</v>
      </c>
      <c r="H60" s="2" t="s">
        <v>261</v>
      </c>
      <c r="I60" s="2" t="s">
        <v>332</v>
      </c>
      <c r="J60" s="5" t="e">
        <f>IF(AND(B60=100, OR(AND(#REF!=#REF!, F60&lt;=#REF!), AND(#REF!=#REF!, F60&lt;=#REF!), AND(#REF!=#REF!, F60&lt;=#REF!), AND(#REF!=#REF!, F60&lt;=#REF!), AND(#REF!=#REF!, F60&lt;=#REF!))), "CR", " ")</f>
        <v>#REF!</v>
      </c>
      <c r="K60" s="5" t="e">
        <f>IF(AND(B60=200, OR(AND(#REF!=#REF!, F60&lt;=#REF!), AND(#REF!=#REF!, F60&lt;=#REF!), AND(#REF!=#REF!, F60&lt;=#REF!), AND(#REF!=#REF!, F60&lt;=#REF!), AND(#REF!=#REF!, F60&lt;=#REF!))), "CR", " ")</f>
        <v>#REF!</v>
      </c>
      <c r="L60" s="5" t="e">
        <f>IF(AND(B60=300, OR(AND(#REF!=#REF!, F60&lt;=#REF!), AND(#REF!=#REF!, F60&lt;=#REF!))), "CR", " ")</f>
        <v>#REF!</v>
      </c>
      <c r="M60" s="5" t="e">
        <f>IF(AND(B60=400, OR(AND(#REF!=#REF!, F60&lt;=#REF!), AND(#REF!=#REF!, F60&lt;=#REF!), AND(#REF!=#REF!, F60&lt;=#REF!), AND(#REF!=#REF!, F60&lt;=#REF!))), "CR", " ")</f>
        <v>#REF!</v>
      </c>
      <c r="N60" s="5" t="e">
        <f>IF(AND(B60=800, OR(AND(#REF!=#REF!, F60&lt;=#REF!), AND(#REF!=#REF!, F60&lt;=#REF!), AND(#REF!=#REF!, F60&lt;=#REF!), AND(#REF!=#REF!, F60&lt;=#REF!), AND(#REF!=#REF!, F60&lt;=#REF!))), "CR", " ")</f>
        <v>#REF!</v>
      </c>
      <c r="O60" s="5" t="e">
        <f>IF(AND(B60=1000, OR(AND(#REF!=#REF!, F60&lt;=#REF!), AND(#REF!=#REF!, F60&lt;=#REF!))), "CR", " ")</f>
        <v>#REF!</v>
      </c>
      <c r="P60" s="5" t="e">
        <f>IF(AND(B60=1500, OR(AND(#REF!=#REF!, F60&lt;=#REF!), AND(#REF!=#REF!, F60&lt;=#REF!), AND(#REF!=#REF!, F60&lt;=#REF!), AND(#REF!=#REF!, F60&lt;=#REF!), AND(#REF!=#REF!, F60&lt;=#REF!))), "CR", " ")</f>
        <v>#REF!</v>
      </c>
      <c r="Q60" s="5" t="e">
        <f>IF(AND(B60="1600 (Mile)",OR(AND(#REF!=#REF!,F60&lt;=#REF!),AND(#REF!=#REF!,F60&lt;=#REF!),AND(#REF!=#REF!,F60&lt;=#REF!),AND(#REF!=#REF!,F60&lt;=#REF!))),"CR"," ")</f>
        <v>#REF!</v>
      </c>
      <c r="R60" s="5" t="e">
        <f>IF(AND(B60=3000, OR(AND(#REF!=#REF!, F60&lt;=#REF!), AND(#REF!=#REF!, F60&lt;=#REF!), AND(#REF!=#REF!, F60&lt;=#REF!), AND(#REF!=#REF!, F60&lt;=#REF!))), "CR", " ")</f>
        <v>#REF!</v>
      </c>
      <c r="S60" s="5" t="e">
        <f>IF(AND(B60=5000, OR(AND(#REF!=#REF!, F60&lt;=#REF!), AND(#REF!=#REF!, F60&lt;=#REF!))), "CR", " ")</f>
        <v>#REF!</v>
      </c>
      <c r="T60" s="4" t="e">
        <f>IF(AND(B60=10000, OR(AND(#REF!=#REF!, F60&lt;=#REF!), AND(#REF!=#REF!, F60&lt;=#REF!))), "CR", " ")</f>
        <v>#REF!</v>
      </c>
      <c r="U60" s="4" t="e">
        <f>IF(AND(B60="high jump", OR(AND(#REF!=#REF!, F60&gt;=#REF!), AND(#REF!=#REF!, F60&gt;=#REF!), AND(#REF!=#REF!, F60&gt;=#REF!), AND(#REF!=#REF!, F60&gt;=#REF!), AND(#REF!=#REF!, F60&gt;=#REF!))), "CR", " ")</f>
        <v>#REF!</v>
      </c>
      <c r="V60" s="4" t="e">
        <f>IF(AND(B60="long jump", OR(AND(#REF!=#REF!, F60&gt;=#REF!), AND(#REF!=#REF!, F60&gt;=#REF!), AND(#REF!=#REF!, F60&gt;=#REF!), AND(#REF!=#REF!, F60&gt;=#REF!), AND(#REF!=#REF!, F60&gt;=#REF!))), "CR", " ")</f>
        <v>#REF!</v>
      </c>
      <c r="W60" s="4" t="e">
        <f>IF(AND(B60="triple jump", OR(AND(#REF!=#REF!, F60&gt;=#REF!), AND(#REF!=#REF!, F60&gt;=#REF!), AND(#REF!=#REF!, F60&gt;=#REF!), AND(#REF!=#REF!, F60&gt;=#REF!), AND(#REF!=#REF!, F60&gt;=#REF!))), "CR", " ")</f>
        <v>#REF!</v>
      </c>
      <c r="X60" s="4" t="e">
        <f>IF(AND(B60="pole vault", OR(AND(#REF!=#REF!, F60&gt;=#REF!), AND(#REF!=#REF!, F60&gt;=#REF!), AND(#REF!=#REF!, F60&gt;=#REF!), AND(#REF!=#REF!, F60&gt;=#REF!), AND(#REF!=#REF!, F60&gt;=#REF!))), "CR", " ")</f>
        <v>#REF!</v>
      </c>
      <c r="Y60" s="4" t="e">
        <f>IF(AND(B60="discus 1",#REF! =#REF!, F60&gt;=#REF!), "CR", " ")</f>
        <v>#REF!</v>
      </c>
      <c r="Z60" s="4" t="e">
        <f>IF(AND(B60="discus 1.25",#REF! =#REF!, F60&gt;=#REF!), "CR", " ")</f>
        <v>#REF!</v>
      </c>
      <c r="AA60" s="4" t="e">
        <f>IF(AND(B60="discus 1.5",#REF! =#REF!, F60&gt;=#REF!), "CR", " ")</f>
        <v>#REF!</v>
      </c>
      <c r="AB60" s="4" t="e">
        <f>IF(AND(B60="discus 1.75",#REF! =#REF!, F60&gt;=#REF!), "CR", " ")</f>
        <v>#REF!</v>
      </c>
      <c r="AC60" s="4" t="e">
        <f>IF(AND(B60="discus 2",#REF! =#REF!, F60&gt;=#REF!), "CR", " ")</f>
        <v>#REF!</v>
      </c>
      <c r="AD60" s="4" t="e">
        <f>IF(AND(B60="hammer 4",#REF! =#REF!, F60&gt;=#REF!), "CR", " ")</f>
        <v>#REF!</v>
      </c>
      <c r="AE60" s="4" t="e">
        <f>IF(AND(B60="hammer 5",#REF! =#REF!, F60&gt;=#REF!), "CR", " ")</f>
        <v>#REF!</v>
      </c>
      <c r="AF60" s="4" t="e">
        <f>IF(AND(B60="hammer 6",#REF! =#REF!, F60&gt;=#REF!), "CR", " ")</f>
        <v>#REF!</v>
      </c>
      <c r="AG60" s="4" t="e">
        <f>IF(AND(B60="hammer 7.26",#REF! =#REF!, F60&gt;=#REF!), "CR", " ")</f>
        <v>#REF!</v>
      </c>
      <c r="AH60" s="4" t="e">
        <f>IF(AND(B60="javelin 400",#REF! =#REF!, F60&gt;=#REF!), "CR", " ")</f>
        <v>#REF!</v>
      </c>
      <c r="AI60" s="4" t="e">
        <f>IF(AND(B60="javelin 600",#REF! =#REF!, F60&gt;=#REF!), "CR", " ")</f>
        <v>#REF!</v>
      </c>
      <c r="AJ60" s="4" t="e">
        <f>IF(AND(B60="javelin 700",#REF! =#REF!, F60&gt;=#REF!), "CR", " ")</f>
        <v>#REF!</v>
      </c>
      <c r="AK60" s="4" t="e">
        <f>IF(AND(B60="javelin 800", OR(AND(#REF!=#REF!, F60&gt;=#REF!), AND(#REF!=#REF!, F60&gt;=#REF!))), "CR", " ")</f>
        <v>#REF!</v>
      </c>
      <c r="AL60" s="4" t="e">
        <f>IF(AND(B60="shot 3",#REF! =#REF!, F60&gt;=#REF!), "CR", " ")</f>
        <v>#REF!</v>
      </c>
      <c r="AM60" s="4" t="e">
        <f>IF(AND(B60="shot 4",#REF! =#REF!, F60&gt;=#REF!), "CR", " ")</f>
        <v>#REF!</v>
      </c>
      <c r="AN60" s="4" t="e">
        <f>IF(AND(B60="shot 5",#REF! =#REF!, F60&gt;=#REF!), "CR", " ")</f>
        <v>#REF!</v>
      </c>
      <c r="AO60" s="4" t="e">
        <f>IF(AND(B60="shot 6",#REF! =#REF!, F60&gt;=#REF!), "CR", " ")</f>
        <v>#REF!</v>
      </c>
      <c r="AP60" s="4" t="e">
        <f>IF(AND(B60="shot 7.26",#REF! =#REF!, F60&gt;=#REF!), "CR", " ")</f>
        <v>#REF!</v>
      </c>
      <c r="AQ60" s="4" t="e">
        <f>IF(AND(B60="60H",OR(AND(#REF!=#REF!,F60&lt;=#REF!),AND(#REF!=#REF!,F60&lt;=#REF!),AND(#REF!=#REF!,F60&lt;=#REF!),AND(#REF!=#REF!,F60&lt;=#REF!),AND(#REF!=#REF!,F60&lt;=#REF!))),"CR"," ")</f>
        <v>#REF!</v>
      </c>
      <c r="AR60" s="4" t="e">
        <f>IF(AND(B60="75H", AND(#REF!=#REF!, F60&lt;=#REF!)), "CR", " ")</f>
        <v>#REF!</v>
      </c>
      <c r="AS60" s="4" t="e">
        <f>IF(AND(B60="80H", AND(#REF!=#REF!, F60&lt;=#REF!)), "CR", " ")</f>
        <v>#REF!</v>
      </c>
      <c r="AT60" s="4" t="e">
        <f>IF(AND(B60="100H", AND(#REF!=#REF!, F60&lt;=#REF!)), "CR", " ")</f>
        <v>#REF!</v>
      </c>
      <c r="AU60" s="4" t="e">
        <f>IF(AND(B60="110H", OR(AND(#REF!=#REF!, F60&lt;=#REF!), AND(#REF!=#REF!, F60&lt;=#REF!))), "CR", " ")</f>
        <v>#REF!</v>
      </c>
      <c r="AV60" s="4" t="e">
        <f>IF(AND(B60="400H", OR(AND(#REF!=#REF!, F60&lt;=#REF!), AND(#REF!=#REF!, F60&lt;=#REF!), AND(#REF!=#REF!, F60&lt;=#REF!), AND(#REF!=#REF!, F60&lt;=#REF!))), "CR", " ")</f>
        <v>#REF!</v>
      </c>
      <c r="AW60" s="4" t="e">
        <f>IF(AND(B60="1500SC", AND(#REF!=#REF!, F60&lt;=#REF!)), "CR", " ")</f>
        <v>#REF!</v>
      </c>
      <c r="AX60" s="4" t="e">
        <f>IF(AND(B60="2000SC", OR(AND(#REF!=#REF!, F60&lt;=#REF!), AND(#REF!=#REF!, F60&lt;=#REF!))), "CR", " ")</f>
        <v>#REF!</v>
      </c>
      <c r="AY60" s="4" t="e">
        <f>IF(AND(B60="3000SC", OR(AND(#REF!=#REF!, F60&lt;=#REF!), AND(#REF!=#REF!, F60&lt;=#REF!))), "CR", " ")</f>
        <v>#REF!</v>
      </c>
      <c r="AZ60" s="5" t="e">
        <f>IF(AND(B60="4x100", OR(AND(#REF!=#REF!, F60&lt;=#REF!), AND(#REF!=#REF!, F60&lt;=#REF!), AND(#REF!=#REF!, F60&lt;=#REF!), AND(#REF!=#REF!, F60&lt;=#REF!), AND(#REF!=#REF!, F60&lt;=#REF!))), "CR", " ")</f>
        <v>#REF!</v>
      </c>
      <c r="BA60" s="5" t="e">
        <f>IF(AND(B60="4x200", OR(AND(#REF!=#REF!, F60&lt;=#REF!), AND(#REF!=#REF!, F60&lt;=#REF!), AND(#REF!=#REF!, F60&lt;=#REF!), AND(#REF!=#REF!, F60&lt;=#REF!), AND(#REF!=#REF!, F60&lt;=#REF!))), "CR", " ")</f>
        <v>#REF!</v>
      </c>
      <c r="BB60" s="5" t="e">
        <f>IF(AND(B60="4x300", AND(#REF!=#REF!, F60&lt;=#REF!)), "CR", " ")</f>
        <v>#REF!</v>
      </c>
      <c r="BC60" s="5" t="e">
        <f>IF(AND(B60="4x400", OR(AND(#REF!=#REF!, F60&lt;=#REF!), AND(#REF!=#REF!, F60&lt;=#REF!), AND(#REF!=#REF!, F60&lt;=#REF!), AND(#REF!=#REF!, F60&lt;=#REF!))), "CR", " ")</f>
        <v>#REF!</v>
      </c>
      <c r="BD60" s="5" t="e">
        <f>IF(AND(B60="3x800", OR(AND(#REF!=#REF!, F60&lt;=#REF!), AND(#REF!=#REF!, F60&lt;=#REF!), AND(#REF!=#REF!, F60&lt;=#REF!))), "CR", " ")</f>
        <v>#REF!</v>
      </c>
      <c r="BE60" s="5" t="e">
        <f>IF(AND(B60="pentathlon", OR(AND(#REF!=#REF!, F60&gt;=#REF!), AND(#REF!=#REF!, F60&gt;=#REF!),AND(#REF!=#REF!, F60&gt;=#REF!),AND(#REF!=#REF!, F60&gt;=#REF!))), "CR", " ")</f>
        <v>#REF!</v>
      </c>
      <c r="BF60" s="5" t="e">
        <f>IF(AND(B60="heptathlon", OR(AND(#REF!=#REF!, F60&gt;=#REF!), AND(#REF!=#REF!, F60&gt;=#REF!))), "CR", " ")</f>
        <v>#REF!</v>
      </c>
      <c r="BG60" s="5" t="e">
        <f>IF(AND(B60="decathlon", OR(AND(#REF!=#REF!, F60&gt;=#REF!), AND(#REF!=#REF!, F60&gt;=#REF!),AND(#REF!=#REF!, F60&gt;=#REF!))), "CR", " ")</f>
        <v>#REF!</v>
      </c>
    </row>
    <row r="61" spans="1:61" hidden="1">
      <c r="A61" s="1" t="e">
        <f>#REF!</f>
        <v>#REF!</v>
      </c>
      <c r="B61" s="2">
        <v>200</v>
      </c>
      <c r="C61" s="1" t="s">
        <v>37</v>
      </c>
      <c r="D61" s="1" t="s">
        <v>38</v>
      </c>
      <c r="E61" s="6" t="s">
        <v>6</v>
      </c>
      <c r="F61" s="8">
        <v>22.72</v>
      </c>
      <c r="G61" s="10">
        <v>44661</v>
      </c>
      <c r="H61" s="2" t="s">
        <v>128</v>
      </c>
      <c r="I61" s="2" t="s">
        <v>129</v>
      </c>
      <c r="J61" s="5" t="e">
        <f>IF(AND(B61=100, OR(AND(#REF!=#REF!, F61&lt;=#REF!), AND(#REF!=#REF!, F61&lt;=#REF!), AND(#REF!=#REF!, F61&lt;=#REF!), AND(#REF!=#REF!, F61&lt;=#REF!), AND(#REF!=#REF!, F61&lt;=#REF!))), "CR", " ")</f>
        <v>#REF!</v>
      </c>
      <c r="K61" s="5" t="e">
        <f>IF(AND(B61=200, OR(AND(#REF!=#REF!, F61&lt;=#REF!), AND(#REF!=#REF!, F61&lt;=#REF!), AND(#REF!=#REF!, F61&lt;=#REF!), AND(#REF!=#REF!, F61&lt;=#REF!), AND(#REF!=#REF!, F61&lt;=#REF!))), "CR", " ")</f>
        <v>#REF!</v>
      </c>
      <c r="L61" s="5" t="e">
        <f>IF(AND(B61=300, OR(AND(#REF!=#REF!, F61&lt;=#REF!), AND(#REF!=#REF!, F61&lt;=#REF!))), "CR", " ")</f>
        <v>#REF!</v>
      </c>
      <c r="M61" s="5" t="e">
        <f>IF(AND(B61=400, OR(AND(#REF!=#REF!, F61&lt;=#REF!), AND(#REF!=#REF!, F61&lt;=#REF!), AND(#REF!=#REF!, F61&lt;=#REF!), AND(#REF!=#REF!, F61&lt;=#REF!))), "CR", " ")</f>
        <v>#REF!</v>
      </c>
      <c r="N61" s="5" t="e">
        <f>IF(AND(B61=800, OR(AND(#REF!=#REF!, F61&lt;=#REF!), AND(#REF!=#REF!, F61&lt;=#REF!), AND(#REF!=#REF!, F61&lt;=#REF!), AND(#REF!=#REF!, F61&lt;=#REF!), AND(#REF!=#REF!, F61&lt;=#REF!))), "CR", " ")</f>
        <v>#REF!</v>
      </c>
      <c r="O61" s="5" t="e">
        <f>IF(AND(B61=1000, OR(AND(#REF!=#REF!, F61&lt;=#REF!), AND(#REF!=#REF!, F61&lt;=#REF!))), "CR", " ")</f>
        <v>#REF!</v>
      </c>
      <c r="P61" s="5" t="e">
        <f>IF(AND(B61=1500, OR(AND(#REF!=#REF!, F61&lt;=#REF!), AND(#REF!=#REF!, F61&lt;=#REF!), AND(#REF!=#REF!, F61&lt;=#REF!), AND(#REF!=#REF!, F61&lt;=#REF!), AND(#REF!=#REF!, F61&lt;=#REF!))), "CR", " ")</f>
        <v>#REF!</v>
      </c>
      <c r="Q61" s="5" t="e">
        <f>IF(AND(B61="1600 (Mile)",OR(AND(#REF!=#REF!,F61&lt;=#REF!),AND(#REF!=#REF!,F61&lt;=#REF!),AND(#REF!=#REF!,F61&lt;=#REF!),AND(#REF!=#REF!,F61&lt;=#REF!))),"CR"," ")</f>
        <v>#REF!</v>
      </c>
      <c r="R61" s="5" t="e">
        <f>IF(AND(B61=3000, OR(AND(#REF!=#REF!, F61&lt;=#REF!), AND(#REF!=#REF!, F61&lt;=#REF!), AND(#REF!=#REF!, F61&lt;=#REF!), AND(#REF!=#REF!, F61&lt;=#REF!))), "CR", " ")</f>
        <v>#REF!</v>
      </c>
      <c r="S61" s="5" t="e">
        <f>IF(AND(B61=5000, OR(AND(#REF!=#REF!, F61&lt;=#REF!), AND(#REF!=#REF!, F61&lt;=#REF!))), "CR", " ")</f>
        <v>#REF!</v>
      </c>
      <c r="T61" s="4" t="e">
        <f>IF(AND(B61=10000, OR(AND(#REF!=#REF!, F61&lt;=#REF!), AND(#REF!=#REF!, F61&lt;=#REF!))), "CR", " ")</f>
        <v>#REF!</v>
      </c>
      <c r="U61" s="4" t="e">
        <f>IF(AND(B61="high jump", OR(AND(#REF!=#REF!, F61&gt;=#REF!), AND(#REF!=#REF!, F61&gt;=#REF!), AND(#REF!=#REF!, F61&gt;=#REF!), AND(#REF!=#REF!, F61&gt;=#REF!), AND(#REF!=#REF!, F61&gt;=#REF!))), "CR", " ")</f>
        <v>#REF!</v>
      </c>
      <c r="V61" s="4" t="e">
        <f>IF(AND(B61="long jump", OR(AND(#REF!=#REF!, F61&gt;=#REF!), AND(#REF!=#REF!, F61&gt;=#REF!), AND(#REF!=#REF!, F61&gt;=#REF!), AND(#REF!=#REF!, F61&gt;=#REF!), AND(#REF!=#REF!, F61&gt;=#REF!))), "CR", " ")</f>
        <v>#REF!</v>
      </c>
      <c r="W61" s="4" t="e">
        <f>IF(AND(B61="triple jump", OR(AND(#REF!=#REF!, F61&gt;=#REF!), AND(#REF!=#REF!, F61&gt;=#REF!), AND(#REF!=#REF!, F61&gt;=#REF!), AND(#REF!=#REF!, F61&gt;=#REF!), AND(#REF!=#REF!, F61&gt;=#REF!))), "CR", " ")</f>
        <v>#REF!</v>
      </c>
      <c r="X61" s="4" t="e">
        <f>IF(AND(B61="pole vault", OR(AND(#REF!=#REF!, F61&gt;=#REF!), AND(#REF!=#REF!, F61&gt;=#REF!), AND(#REF!=#REF!, F61&gt;=#REF!), AND(#REF!=#REF!, F61&gt;=#REF!), AND(#REF!=#REF!, F61&gt;=#REF!))), "CR", " ")</f>
        <v>#REF!</v>
      </c>
      <c r="Y61" s="4" t="e">
        <f>IF(AND(B61="discus 1",#REF! =#REF!, F61&gt;=#REF!), "CR", " ")</f>
        <v>#REF!</v>
      </c>
      <c r="Z61" s="4" t="e">
        <f>IF(AND(B61="discus 1.25",#REF! =#REF!, F61&gt;=#REF!), "CR", " ")</f>
        <v>#REF!</v>
      </c>
      <c r="AA61" s="4" t="e">
        <f>IF(AND(B61="discus 1.5",#REF! =#REF!, F61&gt;=#REF!), "CR", " ")</f>
        <v>#REF!</v>
      </c>
      <c r="AB61" s="4" t="e">
        <f>IF(AND(B61="discus 1.75",#REF! =#REF!, F61&gt;=#REF!), "CR", " ")</f>
        <v>#REF!</v>
      </c>
      <c r="AC61" s="4" t="e">
        <f>IF(AND(B61="discus 2",#REF! =#REF!, F61&gt;=#REF!), "CR", " ")</f>
        <v>#REF!</v>
      </c>
      <c r="AD61" s="4" t="e">
        <f>IF(AND(B61="hammer 4",#REF! =#REF!, F61&gt;=#REF!), "CR", " ")</f>
        <v>#REF!</v>
      </c>
      <c r="AE61" s="4" t="e">
        <f>IF(AND(B61="hammer 5",#REF! =#REF!, F61&gt;=#REF!), "CR", " ")</f>
        <v>#REF!</v>
      </c>
      <c r="AF61" s="4" t="e">
        <f>IF(AND(B61="hammer 6",#REF! =#REF!, F61&gt;=#REF!), "CR", " ")</f>
        <v>#REF!</v>
      </c>
      <c r="AG61" s="4" t="e">
        <f>IF(AND(B61="hammer 7.26",#REF! =#REF!, F61&gt;=#REF!), "CR", " ")</f>
        <v>#REF!</v>
      </c>
      <c r="AH61" s="4" t="e">
        <f>IF(AND(B61="javelin 400",#REF! =#REF!, F61&gt;=#REF!), "CR", " ")</f>
        <v>#REF!</v>
      </c>
      <c r="AI61" s="4" t="e">
        <f>IF(AND(B61="javelin 600",#REF! =#REF!, F61&gt;=#REF!), "CR", " ")</f>
        <v>#REF!</v>
      </c>
      <c r="AJ61" s="4" t="e">
        <f>IF(AND(B61="javelin 700",#REF! =#REF!, F61&gt;=#REF!), "CR", " ")</f>
        <v>#REF!</v>
      </c>
      <c r="AK61" s="4" t="e">
        <f>IF(AND(B61="javelin 800", OR(AND(#REF!=#REF!, F61&gt;=#REF!), AND(#REF!=#REF!, F61&gt;=#REF!))), "CR", " ")</f>
        <v>#REF!</v>
      </c>
      <c r="AL61" s="4" t="e">
        <f>IF(AND(B61="shot 3",#REF! =#REF!, F61&gt;=#REF!), "CR", " ")</f>
        <v>#REF!</v>
      </c>
      <c r="AM61" s="4" t="e">
        <f>IF(AND(B61="shot 4",#REF! =#REF!, F61&gt;=#REF!), "CR", " ")</f>
        <v>#REF!</v>
      </c>
      <c r="AN61" s="4" t="e">
        <f>IF(AND(B61="shot 5",#REF! =#REF!, F61&gt;=#REF!), "CR", " ")</f>
        <v>#REF!</v>
      </c>
      <c r="AO61" s="4" t="e">
        <f>IF(AND(B61="shot 6",#REF! =#REF!, F61&gt;=#REF!), "CR", " ")</f>
        <v>#REF!</v>
      </c>
      <c r="AP61" s="4" t="e">
        <f>IF(AND(B61="shot 7.26",#REF! =#REF!, F61&gt;=#REF!), "CR", " ")</f>
        <v>#REF!</v>
      </c>
      <c r="AQ61" s="4" t="e">
        <f>IF(AND(B61="60H",OR(AND(#REF!=#REF!,F61&lt;=#REF!),AND(#REF!=#REF!,F61&lt;=#REF!),AND(#REF!=#REF!,F61&lt;=#REF!),AND(#REF!=#REF!,F61&lt;=#REF!),AND(#REF!=#REF!,F61&lt;=#REF!))),"CR"," ")</f>
        <v>#REF!</v>
      </c>
      <c r="AR61" s="4" t="e">
        <f>IF(AND(B61="75H", AND(#REF!=#REF!, F61&lt;=#REF!)), "CR", " ")</f>
        <v>#REF!</v>
      </c>
      <c r="AS61" s="4" t="e">
        <f>IF(AND(B61="80H", AND(#REF!=#REF!, F61&lt;=#REF!)), "CR", " ")</f>
        <v>#REF!</v>
      </c>
      <c r="AT61" s="4" t="e">
        <f>IF(AND(B61="100H", AND(#REF!=#REF!, F61&lt;=#REF!)), "CR", " ")</f>
        <v>#REF!</v>
      </c>
      <c r="AU61" s="4" t="e">
        <f>IF(AND(B61="110H", OR(AND(#REF!=#REF!, F61&lt;=#REF!), AND(#REF!=#REF!, F61&lt;=#REF!))), "CR", " ")</f>
        <v>#REF!</v>
      </c>
      <c r="AV61" s="4" t="e">
        <f>IF(AND(B61="400H", OR(AND(#REF!=#REF!, F61&lt;=#REF!), AND(#REF!=#REF!, F61&lt;=#REF!), AND(#REF!=#REF!, F61&lt;=#REF!), AND(#REF!=#REF!, F61&lt;=#REF!))), "CR", " ")</f>
        <v>#REF!</v>
      </c>
      <c r="AW61" s="4" t="e">
        <f>IF(AND(B61="1500SC", AND(#REF!=#REF!, F61&lt;=#REF!)), "CR", " ")</f>
        <v>#REF!</v>
      </c>
      <c r="AX61" s="4" t="e">
        <f>IF(AND(B61="2000SC", OR(AND(#REF!=#REF!, F61&lt;=#REF!), AND(#REF!=#REF!, F61&lt;=#REF!))), "CR", " ")</f>
        <v>#REF!</v>
      </c>
      <c r="AY61" s="4" t="e">
        <f>IF(AND(B61="3000SC", OR(AND(#REF!=#REF!, F61&lt;=#REF!), AND(#REF!=#REF!, F61&lt;=#REF!))), "CR", " ")</f>
        <v>#REF!</v>
      </c>
      <c r="AZ61" s="5" t="e">
        <f>IF(AND(B61="4x100", OR(AND(#REF!=#REF!, F61&lt;=#REF!), AND(#REF!=#REF!, F61&lt;=#REF!), AND(#REF!=#REF!, F61&lt;=#REF!), AND(#REF!=#REF!, F61&lt;=#REF!), AND(#REF!=#REF!, F61&lt;=#REF!))), "CR", " ")</f>
        <v>#REF!</v>
      </c>
      <c r="BA61" s="5" t="e">
        <f>IF(AND(B61="4x200", OR(AND(#REF!=#REF!, F61&lt;=#REF!), AND(#REF!=#REF!, F61&lt;=#REF!), AND(#REF!=#REF!, F61&lt;=#REF!), AND(#REF!=#REF!, F61&lt;=#REF!), AND(#REF!=#REF!, F61&lt;=#REF!))), "CR", " ")</f>
        <v>#REF!</v>
      </c>
      <c r="BB61" s="5" t="e">
        <f>IF(AND(B61="4x300", AND(#REF!=#REF!, F61&lt;=#REF!)), "CR", " ")</f>
        <v>#REF!</v>
      </c>
      <c r="BC61" s="5" t="e">
        <f>IF(AND(B61="4x400", OR(AND(#REF!=#REF!, F61&lt;=#REF!), AND(#REF!=#REF!, F61&lt;=#REF!), AND(#REF!=#REF!, F61&lt;=#REF!), AND(#REF!=#REF!, F61&lt;=#REF!))), "CR", " ")</f>
        <v>#REF!</v>
      </c>
      <c r="BD61" s="5" t="e">
        <f>IF(AND(B61="3x800", OR(AND(#REF!=#REF!, F61&lt;=#REF!), AND(#REF!=#REF!, F61&lt;=#REF!), AND(#REF!=#REF!, F61&lt;=#REF!))), "CR", " ")</f>
        <v>#REF!</v>
      </c>
      <c r="BE61" s="5" t="e">
        <f>IF(AND(B61="pentathlon", OR(AND(#REF!=#REF!, F61&gt;=#REF!), AND(#REF!=#REF!, F61&gt;=#REF!),AND(#REF!=#REF!, F61&gt;=#REF!),AND(#REF!=#REF!, F61&gt;=#REF!))), "CR", " ")</f>
        <v>#REF!</v>
      </c>
      <c r="BF61" s="5" t="e">
        <f>IF(AND(B61="heptathlon", OR(AND(#REF!=#REF!, F61&gt;=#REF!), AND(#REF!=#REF!, F61&gt;=#REF!))), "CR", " ")</f>
        <v>#REF!</v>
      </c>
      <c r="BG61" s="5" t="e">
        <f>IF(AND(B61="decathlon", OR(AND(#REF!=#REF!, F61&gt;=#REF!), AND(#REF!=#REF!, F61&gt;=#REF!),AND(#REF!=#REF!, F61&gt;=#REF!))), "CR", " ")</f>
        <v>#REF!</v>
      </c>
    </row>
    <row r="62" spans="1:61" hidden="1">
      <c r="A62" s="1" t="s">
        <v>85</v>
      </c>
      <c r="B62" s="2">
        <v>200</v>
      </c>
      <c r="C62" s="1" t="s">
        <v>68</v>
      </c>
      <c r="D62" s="1" t="s">
        <v>89</v>
      </c>
      <c r="E62" s="6" t="s">
        <v>8</v>
      </c>
      <c r="F62" s="8">
        <v>22.77</v>
      </c>
      <c r="G62" s="10">
        <v>44723</v>
      </c>
      <c r="H62" s="2" t="s">
        <v>155</v>
      </c>
      <c r="I62" s="2" t="s">
        <v>242</v>
      </c>
      <c r="J62" s="5" t="e">
        <f>IF(AND(B62=100, OR(AND(#REF!=#REF!, F62&lt;=#REF!), AND(#REF!=#REF!, F62&lt;=#REF!), AND(#REF!=#REF!, F62&lt;=#REF!), AND(#REF!=#REF!, F62&lt;=#REF!), AND(#REF!=#REF!, F62&lt;=#REF!))), "CR", " ")</f>
        <v>#REF!</v>
      </c>
      <c r="K62" s="5" t="e">
        <f>IF(AND(B62=200, OR(AND(#REF!=#REF!, F62&lt;=#REF!), AND(#REF!=#REF!, F62&lt;=#REF!), AND(#REF!=#REF!, F62&lt;=#REF!), AND(#REF!=#REF!, F62&lt;=#REF!), AND(#REF!=#REF!, F62&lt;=#REF!))), "CR", " ")</f>
        <v>#REF!</v>
      </c>
      <c r="L62" s="5" t="e">
        <f>IF(AND(B62=300, OR(AND(#REF!=#REF!, F62&lt;=#REF!), AND(#REF!=#REF!, F62&lt;=#REF!))), "CR", " ")</f>
        <v>#REF!</v>
      </c>
      <c r="M62" s="5" t="e">
        <f>IF(AND(B62=400, OR(AND(#REF!=#REF!, F62&lt;=#REF!), AND(#REF!=#REF!, F62&lt;=#REF!), AND(#REF!=#REF!, F62&lt;=#REF!), AND(#REF!=#REF!, F62&lt;=#REF!))), "CR", " ")</f>
        <v>#REF!</v>
      </c>
      <c r="N62" s="5" t="e">
        <f>IF(AND(B62=800, OR(AND(#REF!=#REF!, F62&lt;=#REF!), AND(#REF!=#REF!, F62&lt;=#REF!), AND(#REF!=#REF!, F62&lt;=#REF!), AND(#REF!=#REF!, F62&lt;=#REF!), AND(#REF!=#REF!, F62&lt;=#REF!))), "CR", " ")</f>
        <v>#REF!</v>
      </c>
      <c r="O62" s="5" t="e">
        <f>IF(AND(B62=1000, OR(AND(#REF!=#REF!, F62&lt;=#REF!), AND(#REF!=#REF!, F62&lt;=#REF!))), "CR", " ")</f>
        <v>#REF!</v>
      </c>
      <c r="P62" s="5" t="e">
        <f>IF(AND(B62=1500, OR(AND(#REF!=#REF!, F62&lt;=#REF!), AND(#REF!=#REF!, F62&lt;=#REF!), AND(#REF!=#REF!, F62&lt;=#REF!), AND(#REF!=#REF!, F62&lt;=#REF!), AND(#REF!=#REF!, F62&lt;=#REF!))), "CR", " ")</f>
        <v>#REF!</v>
      </c>
      <c r="Q62" s="5" t="e">
        <f>IF(AND(B62="1600 (Mile)",OR(AND(#REF!=#REF!,F62&lt;=#REF!),AND(#REF!=#REF!,F62&lt;=#REF!),AND(#REF!=#REF!,F62&lt;=#REF!),AND(#REF!=#REF!,F62&lt;=#REF!))),"CR"," ")</f>
        <v>#REF!</v>
      </c>
      <c r="R62" s="5" t="e">
        <f>IF(AND(B62=3000, OR(AND(#REF!=#REF!, F62&lt;=#REF!), AND(#REF!=#REF!, F62&lt;=#REF!), AND(#REF!=#REF!, F62&lt;=#REF!), AND(#REF!=#REF!, F62&lt;=#REF!))), "CR", " ")</f>
        <v>#REF!</v>
      </c>
      <c r="S62" s="5" t="e">
        <f>IF(AND(B62=5000, OR(AND(#REF!=#REF!, F62&lt;=#REF!), AND(#REF!=#REF!, F62&lt;=#REF!))), "CR", " ")</f>
        <v>#REF!</v>
      </c>
      <c r="T62" s="4" t="e">
        <f>IF(AND(B62=10000, OR(AND(#REF!=#REF!, F62&lt;=#REF!), AND(#REF!=#REF!, F62&lt;=#REF!))), "CR", " ")</f>
        <v>#REF!</v>
      </c>
      <c r="U62" s="4" t="e">
        <f>IF(AND(B62="high jump", OR(AND(#REF!=#REF!, F62&gt;=#REF!), AND(#REF!=#REF!, F62&gt;=#REF!), AND(#REF!=#REF!, F62&gt;=#REF!), AND(#REF!=#REF!, F62&gt;=#REF!), AND(#REF!=#REF!, F62&gt;=#REF!))), "CR", " ")</f>
        <v>#REF!</v>
      </c>
      <c r="V62" s="4" t="e">
        <f>IF(AND(B62="long jump", OR(AND(#REF!=#REF!, F62&gt;=#REF!), AND(#REF!=#REF!, F62&gt;=#REF!), AND(#REF!=#REF!, F62&gt;=#REF!), AND(#REF!=#REF!, F62&gt;=#REF!), AND(#REF!=#REF!, F62&gt;=#REF!))), "CR", " ")</f>
        <v>#REF!</v>
      </c>
      <c r="W62" s="4" t="e">
        <f>IF(AND(B62="triple jump", OR(AND(#REF!=#REF!, F62&gt;=#REF!), AND(#REF!=#REF!, F62&gt;=#REF!), AND(#REF!=#REF!, F62&gt;=#REF!), AND(#REF!=#REF!, F62&gt;=#REF!), AND(#REF!=#REF!, F62&gt;=#REF!))), "CR", " ")</f>
        <v>#REF!</v>
      </c>
      <c r="X62" s="4" t="e">
        <f>IF(AND(B62="pole vault", OR(AND(#REF!=#REF!, F62&gt;=#REF!), AND(#REF!=#REF!, F62&gt;=#REF!), AND(#REF!=#REF!, F62&gt;=#REF!), AND(#REF!=#REF!, F62&gt;=#REF!), AND(#REF!=#REF!, F62&gt;=#REF!))), "CR", " ")</f>
        <v>#REF!</v>
      </c>
      <c r="Y62" s="4" t="e">
        <f>IF(AND(B62="discus 1",#REF! =#REF!, F62&gt;=#REF!), "CR", " ")</f>
        <v>#REF!</v>
      </c>
      <c r="Z62" s="4" t="e">
        <f>IF(AND(B62="discus 1.25",#REF! =#REF!, F62&gt;=#REF!), "CR", " ")</f>
        <v>#REF!</v>
      </c>
      <c r="AA62" s="4" t="e">
        <f>IF(AND(B62="discus 1.5",#REF! =#REF!, F62&gt;=#REF!), "CR", " ")</f>
        <v>#REF!</v>
      </c>
      <c r="AB62" s="4" t="e">
        <f>IF(AND(B62="discus 1.75",#REF! =#REF!, F62&gt;=#REF!), "CR", " ")</f>
        <v>#REF!</v>
      </c>
      <c r="AC62" s="4" t="e">
        <f>IF(AND(B62="discus 2",#REF! =#REF!, F62&gt;=#REF!), "CR", " ")</f>
        <v>#REF!</v>
      </c>
      <c r="AD62" s="4" t="e">
        <f>IF(AND(B62="hammer 4",#REF! =#REF!, F62&gt;=#REF!), "CR", " ")</f>
        <v>#REF!</v>
      </c>
      <c r="AE62" s="4" t="e">
        <f>IF(AND(B62="hammer 5",#REF! =#REF!, F62&gt;=#REF!), "CR", " ")</f>
        <v>#REF!</v>
      </c>
      <c r="AF62" s="4" t="e">
        <f>IF(AND(B62="hammer 6",#REF! =#REF!, F62&gt;=#REF!), "CR", " ")</f>
        <v>#REF!</v>
      </c>
      <c r="AG62" s="4" t="e">
        <f>IF(AND(B62="hammer 7.26",#REF! =#REF!, F62&gt;=#REF!), "CR", " ")</f>
        <v>#REF!</v>
      </c>
      <c r="AH62" s="4" t="e">
        <f>IF(AND(B62="javelin 400",#REF! =#REF!, F62&gt;=#REF!), "CR", " ")</f>
        <v>#REF!</v>
      </c>
      <c r="AI62" s="4" t="e">
        <f>IF(AND(B62="javelin 600",#REF! =#REF!, F62&gt;=#REF!), "CR", " ")</f>
        <v>#REF!</v>
      </c>
      <c r="AJ62" s="4" t="e">
        <f>IF(AND(B62="javelin 700",#REF! =#REF!, F62&gt;=#REF!), "CR", " ")</f>
        <v>#REF!</v>
      </c>
      <c r="AK62" s="4" t="e">
        <f>IF(AND(B62="javelin 800", OR(AND(#REF!=#REF!, F62&gt;=#REF!), AND(#REF!=#REF!, F62&gt;=#REF!))), "CR", " ")</f>
        <v>#REF!</v>
      </c>
      <c r="AL62" s="4" t="e">
        <f>IF(AND(B62="shot 3",#REF! =#REF!, F62&gt;=#REF!), "CR", " ")</f>
        <v>#REF!</v>
      </c>
      <c r="AM62" s="4" t="e">
        <f>IF(AND(B62="shot 4",#REF! =#REF!, F62&gt;=#REF!), "CR", " ")</f>
        <v>#REF!</v>
      </c>
      <c r="AN62" s="4" t="e">
        <f>IF(AND(B62="shot 5",#REF! =#REF!, F62&gt;=#REF!), "CR", " ")</f>
        <v>#REF!</v>
      </c>
      <c r="AO62" s="4" t="e">
        <f>IF(AND(B62="shot 6",#REF! =#REF!, F62&gt;=#REF!), "CR", " ")</f>
        <v>#REF!</v>
      </c>
      <c r="AP62" s="4" t="e">
        <f>IF(AND(B62="shot 7.26",#REF! =#REF!, F62&gt;=#REF!), "CR", " ")</f>
        <v>#REF!</v>
      </c>
      <c r="AQ62" s="4" t="e">
        <f>IF(AND(B62="60H",OR(AND(#REF!=#REF!,F62&lt;=#REF!),AND(#REF!=#REF!,F62&lt;=#REF!),AND(#REF!=#REF!,F62&lt;=#REF!),AND(#REF!=#REF!,F62&lt;=#REF!),AND(#REF!=#REF!,F62&lt;=#REF!))),"CR"," ")</f>
        <v>#REF!</v>
      </c>
      <c r="AR62" s="4" t="e">
        <f>IF(AND(B62="75H", AND(#REF!=#REF!, F62&lt;=#REF!)), "CR", " ")</f>
        <v>#REF!</v>
      </c>
      <c r="AS62" s="4" t="e">
        <f>IF(AND(B62="80H", AND(#REF!=#REF!, F62&lt;=#REF!)), "CR", " ")</f>
        <v>#REF!</v>
      </c>
      <c r="AT62" s="4" t="e">
        <f>IF(AND(B62="100H", AND(#REF!=#REF!, F62&lt;=#REF!)), "CR", " ")</f>
        <v>#REF!</v>
      </c>
      <c r="AU62" s="4" t="e">
        <f>IF(AND(B62="110H", OR(AND(#REF!=#REF!, F62&lt;=#REF!), AND(#REF!=#REF!, F62&lt;=#REF!))), "CR", " ")</f>
        <v>#REF!</v>
      </c>
      <c r="AV62" s="4" t="e">
        <f>IF(AND(B62="400H", OR(AND(#REF!=#REF!, F62&lt;=#REF!), AND(#REF!=#REF!, F62&lt;=#REF!), AND(#REF!=#REF!, F62&lt;=#REF!), AND(#REF!=#REF!, F62&lt;=#REF!))), "CR", " ")</f>
        <v>#REF!</v>
      </c>
      <c r="AW62" s="4" t="e">
        <f>IF(AND(B62="1500SC", AND(#REF!=#REF!, F62&lt;=#REF!)), "CR", " ")</f>
        <v>#REF!</v>
      </c>
      <c r="AX62" s="4" t="e">
        <f>IF(AND(B62="2000SC", OR(AND(#REF!=#REF!, F62&lt;=#REF!), AND(#REF!=#REF!, F62&lt;=#REF!))), "CR", " ")</f>
        <v>#REF!</v>
      </c>
      <c r="AY62" s="4" t="e">
        <f>IF(AND(B62="3000SC", OR(AND(#REF!=#REF!, F62&lt;=#REF!), AND(#REF!=#REF!, F62&lt;=#REF!))), "CR", " ")</f>
        <v>#REF!</v>
      </c>
      <c r="AZ62" s="5" t="e">
        <f>IF(AND(B62="4x100", OR(AND(#REF!=#REF!, F62&lt;=#REF!), AND(#REF!=#REF!, F62&lt;=#REF!), AND(#REF!=#REF!, F62&lt;=#REF!), AND(#REF!=#REF!, F62&lt;=#REF!), AND(#REF!=#REF!, F62&lt;=#REF!))), "CR", " ")</f>
        <v>#REF!</v>
      </c>
      <c r="BA62" s="5" t="e">
        <f>IF(AND(B62="4x200", OR(AND(#REF!=#REF!, F62&lt;=#REF!), AND(#REF!=#REF!, F62&lt;=#REF!), AND(#REF!=#REF!, F62&lt;=#REF!), AND(#REF!=#REF!, F62&lt;=#REF!), AND(#REF!=#REF!, F62&lt;=#REF!))), "CR", " ")</f>
        <v>#REF!</v>
      </c>
      <c r="BB62" s="5" t="e">
        <f>IF(AND(B62="4x300", AND(#REF!=#REF!, F62&lt;=#REF!)), "CR", " ")</f>
        <v>#REF!</v>
      </c>
      <c r="BC62" s="5" t="e">
        <f>IF(AND(B62="4x400", OR(AND(#REF!=#REF!, F62&lt;=#REF!), AND(#REF!=#REF!, F62&lt;=#REF!), AND(#REF!=#REF!, F62&lt;=#REF!), AND(#REF!=#REF!, F62&lt;=#REF!))), "CR", " ")</f>
        <v>#REF!</v>
      </c>
      <c r="BD62" s="5" t="e">
        <f>IF(AND(B62="3x800", OR(AND(#REF!=#REF!, F62&lt;=#REF!), AND(#REF!=#REF!, F62&lt;=#REF!), AND(#REF!=#REF!, F62&lt;=#REF!))), "CR", " ")</f>
        <v>#REF!</v>
      </c>
      <c r="BE62" s="5" t="e">
        <f>IF(AND(B62="pentathlon", OR(AND(#REF!=#REF!, F62&gt;=#REF!), AND(#REF!=#REF!, F62&gt;=#REF!),AND(#REF!=#REF!, F62&gt;=#REF!),AND(#REF!=#REF!, F62&gt;=#REF!))), "CR", " ")</f>
        <v>#REF!</v>
      </c>
      <c r="BF62" s="5" t="e">
        <f>IF(AND(B62="heptathlon", OR(AND(#REF!=#REF!, F62&gt;=#REF!), AND(#REF!=#REF!, F62&gt;=#REF!))), "CR", " ")</f>
        <v>#REF!</v>
      </c>
      <c r="BG62" s="5" t="e">
        <f>IF(AND(B62="decathlon", OR(AND(#REF!=#REF!, F62&gt;=#REF!), AND(#REF!=#REF!, F62&gt;=#REF!),AND(#REF!=#REF!, F62&gt;=#REF!))), "CR", " ")</f>
        <v>#REF!</v>
      </c>
    </row>
    <row r="63" spans="1:61" hidden="1">
      <c r="A63" s="1" t="e">
        <f>#REF!</f>
        <v>#REF!</v>
      </c>
      <c r="B63" s="2">
        <v>200</v>
      </c>
      <c r="C63" s="1" t="s">
        <v>14</v>
      </c>
      <c r="D63" s="1" t="s">
        <v>28</v>
      </c>
      <c r="E63" s="6" t="s">
        <v>6</v>
      </c>
      <c r="F63" s="8">
        <v>22.77</v>
      </c>
      <c r="G63" s="10">
        <v>44682</v>
      </c>
      <c r="H63" s="2" t="s">
        <v>209</v>
      </c>
      <c r="I63" s="2" t="s">
        <v>210</v>
      </c>
      <c r="J63" s="5" t="e">
        <f>IF(AND(B63=100, OR(AND(#REF!=#REF!, F63&lt;=#REF!), AND(#REF!=#REF!, F63&lt;=#REF!), AND(#REF!=#REF!, F63&lt;=#REF!), AND(#REF!=#REF!, F63&lt;=#REF!), AND(#REF!=#REF!, F63&lt;=#REF!))), "CR", " ")</f>
        <v>#REF!</v>
      </c>
      <c r="K63" s="5" t="e">
        <f>IF(AND(B63=200, OR(AND(#REF!=#REF!, F63&lt;=#REF!), AND(#REF!=#REF!, F63&lt;=#REF!), AND(#REF!=#REF!, F63&lt;=#REF!), AND(#REF!=#REF!, F63&lt;=#REF!), AND(#REF!=#REF!, F63&lt;=#REF!))), "CR", " ")</f>
        <v>#REF!</v>
      </c>
      <c r="L63" s="5" t="e">
        <f>IF(AND(B63=300, OR(AND(#REF!=#REF!, F63&lt;=#REF!), AND(#REF!=#REF!, F63&lt;=#REF!))), "CR", " ")</f>
        <v>#REF!</v>
      </c>
      <c r="M63" s="5" t="e">
        <f>IF(AND(B63=400, OR(AND(#REF!=#REF!, F63&lt;=#REF!), AND(#REF!=#REF!, F63&lt;=#REF!), AND(#REF!=#REF!, F63&lt;=#REF!), AND(#REF!=#REF!, F63&lt;=#REF!))), "CR", " ")</f>
        <v>#REF!</v>
      </c>
      <c r="N63" s="5" t="e">
        <f>IF(AND(B63=800, OR(AND(#REF!=#REF!, F63&lt;=#REF!), AND(#REF!=#REF!, F63&lt;=#REF!), AND(#REF!=#REF!, F63&lt;=#REF!), AND(#REF!=#REF!, F63&lt;=#REF!), AND(#REF!=#REF!, F63&lt;=#REF!))), "CR", " ")</f>
        <v>#REF!</v>
      </c>
      <c r="O63" s="5" t="e">
        <f>IF(AND(B63=1000, OR(AND(#REF!=#REF!, F63&lt;=#REF!), AND(#REF!=#REF!, F63&lt;=#REF!))), "CR", " ")</f>
        <v>#REF!</v>
      </c>
      <c r="P63" s="5" t="e">
        <f>IF(AND(B63=1500, OR(AND(#REF!=#REF!, F63&lt;=#REF!), AND(#REF!=#REF!, F63&lt;=#REF!), AND(#REF!=#REF!, F63&lt;=#REF!), AND(#REF!=#REF!, F63&lt;=#REF!), AND(#REF!=#REF!, F63&lt;=#REF!))), "CR", " ")</f>
        <v>#REF!</v>
      </c>
      <c r="Q63" s="5" t="e">
        <f>IF(AND(B63="1600 (Mile)",OR(AND(#REF!=#REF!,F63&lt;=#REF!),AND(#REF!=#REF!,F63&lt;=#REF!),AND(#REF!=#REF!,F63&lt;=#REF!),AND(#REF!=#REF!,F63&lt;=#REF!))),"CR"," ")</f>
        <v>#REF!</v>
      </c>
      <c r="R63" s="5" t="e">
        <f>IF(AND(B63=3000, OR(AND(#REF!=#REF!, F63&lt;=#REF!), AND(#REF!=#REF!, F63&lt;=#REF!), AND(#REF!=#REF!, F63&lt;=#REF!), AND(#REF!=#REF!, F63&lt;=#REF!))), "CR", " ")</f>
        <v>#REF!</v>
      </c>
      <c r="S63" s="5" t="e">
        <f>IF(AND(B63=5000, OR(AND(#REF!=#REF!, F63&lt;=#REF!), AND(#REF!=#REF!, F63&lt;=#REF!))), "CR", " ")</f>
        <v>#REF!</v>
      </c>
      <c r="T63" s="4" t="e">
        <f>IF(AND(B63=10000, OR(AND(#REF!=#REF!, F63&lt;=#REF!), AND(#REF!=#REF!, F63&lt;=#REF!))), "CR", " ")</f>
        <v>#REF!</v>
      </c>
      <c r="U63" s="4" t="e">
        <f>IF(AND(B63="high jump", OR(AND(#REF!=#REF!, F63&gt;=#REF!), AND(#REF!=#REF!, F63&gt;=#REF!), AND(#REF!=#REF!, F63&gt;=#REF!), AND(#REF!=#REF!, F63&gt;=#REF!), AND(#REF!=#REF!, F63&gt;=#REF!))), "CR", " ")</f>
        <v>#REF!</v>
      </c>
      <c r="V63" s="4" t="e">
        <f>IF(AND(B63="long jump", OR(AND(#REF!=#REF!, F63&gt;=#REF!), AND(#REF!=#REF!, F63&gt;=#REF!), AND(#REF!=#REF!, F63&gt;=#REF!), AND(#REF!=#REF!, F63&gt;=#REF!), AND(#REF!=#REF!, F63&gt;=#REF!))), "CR", " ")</f>
        <v>#REF!</v>
      </c>
      <c r="W63" s="4" t="e">
        <f>IF(AND(B63="triple jump", OR(AND(#REF!=#REF!, F63&gt;=#REF!), AND(#REF!=#REF!, F63&gt;=#REF!), AND(#REF!=#REF!, F63&gt;=#REF!), AND(#REF!=#REF!, F63&gt;=#REF!), AND(#REF!=#REF!, F63&gt;=#REF!))), "CR", " ")</f>
        <v>#REF!</v>
      </c>
      <c r="X63" s="4" t="e">
        <f>IF(AND(B63="pole vault", OR(AND(#REF!=#REF!, F63&gt;=#REF!), AND(#REF!=#REF!, F63&gt;=#REF!), AND(#REF!=#REF!, F63&gt;=#REF!), AND(#REF!=#REF!, F63&gt;=#REF!), AND(#REF!=#REF!, F63&gt;=#REF!))), "CR", " ")</f>
        <v>#REF!</v>
      </c>
      <c r="Y63" s="4" t="e">
        <f>IF(AND(B63="discus 1",#REF! =#REF!, F63&gt;=#REF!), "CR", " ")</f>
        <v>#REF!</v>
      </c>
      <c r="Z63" s="4" t="e">
        <f>IF(AND(B63="discus 1.25",#REF! =#REF!, F63&gt;=#REF!), "CR", " ")</f>
        <v>#REF!</v>
      </c>
      <c r="AA63" s="4" t="e">
        <f>IF(AND(B63="discus 1.5",#REF! =#REF!, F63&gt;=#REF!), "CR", " ")</f>
        <v>#REF!</v>
      </c>
      <c r="AB63" s="4" t="e">
        <f>IF(AND(B63="discus 1.75",#REF! =#REF!, F63&gt;=#REF!), "CR", " ")</f>
        <v>#REF!</v>
      </c>
      <c r="AC63" s="4" t="e">
        <f>IF(AND(B63="discus 2",#REF! =#REF!, F63&gt;=#REF!), "CR", " ")</f>
        <v>#REF!</v>
      </c>
      <c r="AD63" s="4" t="e">
        <f>IF(AND(B63="hammer 4",#REF! =#REF!, F63&gt;=#REF!), "CR", " ")</f>
        <v>#REF!</v>
      </c>
      <c r="AE63" s="4" t="e">
        <f>IF(AND(B63="hammer 5",#REF! =#REF!, F63&gt;=#REF!), "CR", " ")</f>
        <v>#REF!</v>
      </c>
      <c r="AF63" s="4" t="e">
        <f>IF(AND(B63="hammer 6",#REF! =#REF!, F63&gt;=#REF!), "CR", " ")</f>
        <v>#REF!</v>
      </c>
      <c r="AG63" s="4" t="e">
        <f>IF(AND(B63="hammer 7.26",#REF! =#REF!, F63&gt;=#REF!), "CR", " ")</f>
        <v>#REF!</v>
      </c>
      <c r="AH63" s="4" t="e">
        <f>IF(AND(B63="javelin 400",#REF! =#REF!, F63&gt;=#REF!), "CR", " ")</f>
        <v>#REF!</v>
      </c>
      <c r="AI63" s="4" t="e">
        <f>IF(AND(B63="javelin 600",#REF! =#REF!, F63&gt;=#REF!), "CR", " ")</f>
        <v>#REF!</v>
      </c>
      <c r="AJ63" s="4" t="e">
        <f>IF(AND(B63="javelin 700",#REF! =#REF!, F63&gt;=#REF!), "CR", " ")</f>
        <v>#REF!</v>
      </c>
      <c r="AK63" s="4" t="e">
        <f>IF(AND(B63="javelin 800", OR(AND(#REF!=#REF!, F63&gt;=#REF!), AND(#REF!=#REF!, F63&gt;=#REF!))), "CR", " ")</f>
        <v>#REF!</v>
      </c>
      <c r="AL63" s="4" t="e">
        <f>IF(AND(B63="shot 3",#REF! =#REF!, F63&gt;=#REF!), "CR", " ")</f>
        <v>#REF!</v>
      </c>
      <c r="AM63" s="4" t="e">
        <f>IF(AND(B63="shot 4",#REF! =#REF!, F63&gt;=#REF!), "CR", " ")</f>
        <v>#REF!</v>
      </c>
      <c r="AN63" s="4" t="e">
        <f>IF(AND(B63="shot 5",#REF! =#REF!, F63&gt;=#REF!), "CR", " ")</f>
        <v>#REF!</v>
      </c>
      <c r="AO63" s="4" t="e">
        <f>IF(AND(B63="shot 6",#REF! =#REF!, F63&gt;=#REF!), "CR", " ")</f>
        <v>#REF!</v>
      </c>
      <c r="AP63" s="4" t="e">
        <f>IF(AND(B63="shot 7.26",#REF! =#REF!, F63&gt;=#REF!), "CR", " ")</f>
        <v>#REF!</v>
      </c>
      <c r="AQ63" s="4" t="e">
        <f>IF(AND(B63="60H",OR(AND(#REF!=#REF!,F63&lt;=#REF!),AND(#REF!=#REF!,F63&lt;=#REF!),AND(#REF!=#REF!,F63&lt;=#REF!),AND(#REF!=#REF!,F63&lt;=#REF!),AND(#REF!=#REF!,F63&lt;=#REF!))),"CR"," ")</f>
        <v>#REF!</v>
      </c>
      <c r="AR63" s="4" t="e">
        <f>IF(AND(B63="75H", AND(#REF!=#REF!, F63&lt;=#REF!)), "CR", " ")</f>
        <v>#REF!</v>
      </c>
      <c r="AS63" s="4" t="e">
        <f>IF(AND(B63="80H", AND(#REF!=#REF!, F63&lt;=#REF!)), "CR", " ")</f>
        <v>#REF!</v>
      </c>
      <c r="AT63" s="4" t="e">
        <f>IF(AND(B63="100H", AND(#REF!=#REF!, F63&lt;=#REF!)), "CR", " ")</f>
        <v>#REF!</v>
      </c>
      <c r="AU63" s="4" t="e">
        <f>IF(AND(B63="110H", OR(AND(#REF!=#REF!, F63&lt;=#REF!), AND(#REF!=#REF!, F63&lt;=#REF!))), "CR", " ")</f>
        <v>#REF!</v>
      </c>
      <c r="AV63" s="4" t="e">
        <f>IF(AND(B63="400H", OR(AND(#REF!=#REF!, F63&lt;=#REF!), AND(#REF!=#REF!, F63&lt;=#REF!), AND(#REF!=#REF!, F63&lt;=#REF!), AND(#REF!=#REF!, F63&lt;=#REF!))), "CR", " ")</f>
        <v>#REF!</v>
      </c>
      <c r="AW63" s="4" t="e">
        <f>IF(AND(B63="1500SC", AND(#REF!=#REF!, F63&lt;=#REF!)), "CR", " ")</f>
        <v>#REF!</v>
      </c>
      <c r="AX63" s="4" t="e">
        <f>IF(AND(B63="2000SC", OR(AND(#REF!=#REF!, F63&lt;=#REF!), AND(#REF!=#REF!, F63&lt;=#REF!))), "CR", " ")</f>
        <v>#REF!</v>
      </c>
      <c r="AY63" s="4" t="e">
        <f>IF(AND(B63="3000SC", OR(AND(#REF!=#REF!, F63&lt;=#REF!), AND(#REF!=#REF!, F63&lt;=#REF!))), "CR", " ")</f>
        <v>#REF!</v>
      </c>
      <c r="AZ63" s="5" t="e">
        <f>IF(AND(B63="4x100", OR(AND(#REF!=#REF!, F63&lt;=#REF!), AND(#REF!=#REF!, F63&lt;=#REF!), AND(#REF!=#REF!, F63&lt;=#REF!), AND(#REF!=#REF!, F63&lt;=#REF!), AND(#REF!=#REF!, F63&lt;=#REF!))), "CR", " ")</f>
        <v>#REF!</v>
      </c>
      <c r="BA63" s="5" t="e">
        <f>IF(AND(B63="4x200", OR(AND(#REF!=#REF!, F63&lt;=#REF!), AND(#REF!=#REF!, F63&lt;=#REF!), AND(#REF!=#REF!, F63&lt;=#REF!), AND(#REF!=#REF!, F63&lt;=#REF!), AND(#REF!=#REF!, F63&lt;=#REF!))), "CR", " ")</f>
        <v>#REF!</v>
      </c>
      <c r="BB63" s="5" t="e">
        <f>IF(AND(B63="4x300", AND(#REF!=#REF!, F63&lt;=#REF!)), "CR", " ")</f>
        <v>#REF!</v>
      </c>
      <c r="BC63" s="5" t="e">
        <f>IF(AND(B63="4x400", OR(AND(#REF!=#REF!, F63&lt;=#REF!), AND(#REF!=#REF!, F63&lt;=#REF!), AND(#REF!=#REF!, F63&lt;=#REF!), AND(#REF!=#REF!, F63&lt;=#REF!))), "CR", " ")</f>
        <v>#REF!</v>
      </c>
      <c r="BD63" s="5" t="e">
        <f>IF(AND(B63="3x800", OR(AND(#REF!=#REF!, F63&lt;=#REF!), AND(#REF!=#REF!, F63&lt;=#REF!), AND(#REF!=#REF!, F63&lt;=#REF!))), "CR", " ")</f>
        <v>#REF!</v>
      </c>
      <c r="BE63" s="5" t="e">
        <f>IF(AND(B63="pentathlon", OR(AND(#REF!=#REF!, F63&gt;=#REF!), AND(#REF!=#REF!, F63&gt;=#REF!),AND(#REF!=#REF!, F63&gt;=#REF!),AND(#REF!=#REF!, F63&gt;=#REF!))), "CR", " ")</f>
        <v>#REF!</v>
      </c>
      <c r="BF63" s="5" t="e">
        <f>IF(AND(B63="heptathlon", OR(AND(#REF!=#REF!, F63&gt;=#REF!), AND(#REF!=#REF!, F63&gt;=#REF!))), "CR", " ")</f>
        <v>#REF!</v>
      </c>
      <c r="BG63" s="5" t="e">
        <f>IF(AND(B63="decathlon", OR(AND(#REF!=#REF!, F63&gt;=#REF!), AND(#REF!=#REF!, F63&gt;=#REF!),AND(#REF!=#REF!, F63&gt;=#REF!))), "CR", " ")</f>
        <v>#REF!</v>
      </c>
    </row>
    <row r="64" spans="1:61" hidden="1">
      <c r="A64" s="1" t="e">
        <f>#REF!</f>
        <v>#REF!</v>
      </c>
      <c r="B64" s="2">
        <v>200</v>
      </c>
      <c r="C64" s="1" t="s">
        <v>0</v>
      </c>
      <c r="D64" s="1" t="s">
        <v>9</v>
      </c>
      <c r="E64" s="6" t="s">
        <v>6</v>
      </c>
      <c r="F64" s="8">
        <v>23.22</v>
      </c>
      <c r="G64" s="10">
        <v>44661</v>
      </c>
      <c r="H64" s="2" t="s">
        <v>128</v>
      </c>
      <c r="I64" s="2" t="s">
        <v>129</v>
      </c>
      <c r="J64" s="5" t="e">
        <f>IF(AND(B64=100, OR(AND(#REF!=#REF!, F64&lt;=#REF!), AND(#REF!=#REF!, F64&lt;=#REF!), AND(#REF!=#REF!, F64&lt;=#REF!), AND(#REF!=#REF!, F64&lt;=#REF!), AND(#REF!=#REF!, F64&lt;=#REF!))), "CR", " ")</f>
        <v>#REF!</v>
      </c>
      <c r="K64" s="5" t="e">
        <f>IF(AND(B64=200, OR(AND(#REF!=#REF!, F64&lt;=#REF!), AND(#REF!=#REF!, F64&lt;=#REF!), AND(#REF!=#REF!, F64&lt;=#REF!), AND(#REF!=#REF!, F64&lt;=#REF!), AND(#REF!=#REF!, F64&lt;=#REF!))), "CR", " ")</f>
        <v>#REF!</v>
      </c>
      <c r="L64" s="5" t="e">
        <f>IF(AND(B64=300, OR(AND(#REF!=#REF!, F64&lt;=#REF!), AND(#REF!=#REF!, F64&lt;=#REF!))), "CR", " ")</f>
        <v>#REF!</v>
      </c>
      <c r="M64" s="5" t="e">
        <f>IF(AND(B64=400, OR(AND(#REF!=#REF!, F64&lt;=#REF!), AND(#REF!=#REF!, F64&lt;=#REF!), AND(#REF!=#REF!, F64&lt;=#REF!), AND(#REF!=#REF!, F64&lt;=#REF!))), "CR", " ")</f>
        <v>#REF!</v>
      </c>
      <c r="N64" s="5" t="e">
        <f>IF(AND(B64=800, OR(AND(#REF!=#REF!, F64&lt;=#REF!), AND(#REF!=#REF!, F64&lt;=#REF!), AND(#REF!=#REF!, F64&lt;=#REF!), AND(#REF!=#REF!, F64&lt;=#REF!), AND(#REF!=#REF!, F64&lt;=#REF!))), "CR", " ")</f>
        <v>#REF!</v>
      </c>
      <c r="O64" s="5" t="e">
        <f>IF(AND(B64=1000, OR(AND(#REF!=#REF!, F64&lt;=#REF!), AND(#REF!=#REF!, F64&lt;=#REF!))), "CR", " ")</f>
        <v>#REF!</v>
      </c>
      <c r="P64" s="5" t="e">
        <f>IF(AND(B64=1500, OR(AND(#REF!=#REF!, F64&lt;=#REF!), AND(#REF!=#REF!, F64&lt;=#REF!), AND(#REF!=#REF!, F64&lt;=#REF!), AND(#REF!=#REF!, F64&lt;=#REF!), AND(#REF!=#REF!, F64&lt;=#REF!))), "CR", " ")</f>
        <v>#REF!</v>
      </c>
      <c r="Q64" s="5" t="e">
        <f>IF(AND(B64="1600 (Mile)",OR(AND(#REF!=#REF!,F64&lt;=#REF!),AND(#REF!=#REF!,F64&lt;=#REF!),AND(#REF!=#REF!,F64&lt;=#REF!),AND(#REF!=#REF!,F64&lt;=#REF!))),"CR"," ")</f>
        <v>#REF!</v>
      </c>
      <c r="R64" s="5" t="e">
        <f>IF(AND(B64=3000, OR(AND(#REF!=#REF!, F64&lt;=#REF!), AND(#REF!=#REF!, F64&lt;=#REF!), AND(#REF!=#REF!, F64&lt;=#REF!), AND(#REF!=#REF!, F64&lt;=#REF!))), "CR", " ")</f>
        <v>#REF!</v>
      </c>
      <c r="S64" s="5" t="e">
        <f>IF(AND(B64=5000, OR(AND(#REF!=#REF!, F64&lt;=#REF!), AND(#REF!=#REF!, F64&lt;=#REF!))), "CR", " ")</f>
        <v>#REF!</v>
      </c>
      <c r="T64" s="4" t="e">
        <f>IF(AND(B64=10000, OR(AND(#REF!=#REF!, F64&lt;=#REF!), AND(#REF!=#REF!, F64&lt;=#REF!))), "CR", " ")</f>
        <v>#REF!</v>
      </c>
      <c r="U64" s="4" t="e">
        <f>IF(AND(B64="high jump", OR(AND(#REF!=#REF!, F64&gt;=#REF!), AND(#REF!=#REF!, F64&gt;=#REF!), AND(#REF!=#REF!, F64&gt;=#REF!), AND(#REF!=#REF!, F64&gt;=#REF!), AND(#REF!=#REF!, F64&gt;=#REF!))), "CR", " ")</f>
        <v>#REF!</v>
      </c>
      <c r="V64" s="4" t="e">
        <f>IF(AND(B64="long jump", OR(AND(#REF!=#REF!, F64&gt;=#REF!), AND(#REF!=#REF!, F64&gt;=#REF!), AND(#REF!=#REF!, F64&gt;=#REF!), AND(#REF!=#REF!, F64&gt;=#REF!), AND(#REF!=#REF!, F64&gt;=#REF!))), "CR", " ")</f>
        <v>#REF!</v>
      </c>
      <c r="W64" s="4" t="e">
        <f>IF(AND(B64="triple jump", OR(AND(#REF!=#REF!, F64&gt;=#REF!), AND(#REF!=#REF!, F64&gt;=#REF!), AND(#REF!=#REF!, F64&gt;=#REF!), AND(#REF!=#REF!, F64&gt;=#REF!), AND(#REF!=#REF!, F64&gt;=#REF!))), "CR", " ")</f>
        <v>#REF!</v>
      </c>
      <c r="X64" s="4" t="e">
        <f>IF(AND(B64="pole vault", OR(AND(#REF!=#REF!, F64&gt;=#REF!), AND(#REF!=#REF!, F64&gt;=#REF!), AND(#REF!=#REF!, F64&gt;=#REF!), AND(#REF!=#REF!, F64&gt;=#REF!), AND(#REF!=#REF!, F64&gt;=#REF!))), "CR", " ")</f>
        <v>#REF!</v>
      </c>
      <c r="Y64" s="4" t="e">
        <f>IF(AND(B64="discus 1",#REF! =#REF!, F64&gt;=#REF!), "CR", " ")</f>
        <v>#REF!</v>
      </c>
      <c r="Z64" s="4" t="e">
        <f>IF(AND(B64="discus 1.25",#REF! =#REF!, F64&gt;=#REF!), "CR", " ")</f>
        <v>#REF!</v>
      </c>
      <c r="AA64" s="4" t="e">
        <f>IF(AND(B64="discus 1.5",#REF! =#REF!, F64&gt;=#REF!), "CR", " ")</f>
        <v>#REF!</v>
      </c>
      <c r="AB64" s="4" t="e">
        <f>IF(AND(B64="discus 1.75",#REF! =#REF!, F64&gt;=#REF!), "CR", " ")</f>
        <v>#REF!</v>
      </c>
      <c r="AC64" s="4" t="e">
        <f>IF(AND(B64="discus 2",#REF! =#REF!, F64&gt;=#REF!), "CR", " ")</f>
        <v>#REF!</v>
      </c>
      <c r="AD64" s="4" t="e">
        <f>IF(AND(B64="hammer 4",#REF! =#REF!, F64&gt;=#REF!), "CR", " ")</f>
        <v>#REF!</v>
      </c>
      <c r="AE64" s="4" t="e">
        <f>IF(AND(B64="hammer 5",#REF! =#REF!, F64&gt;=#REF!), "CR", " ")</f>
        <v>#REF!</v>
      </c>
      <c r="AF64" s="4" t="e">
        <f>IF(AND(B64="hammer 6",#REF! =#REF!, F64&gt;=#REF!), "CR", " ")</f>
        <v>#REF!</v>
      </c>
      <c r="AG64" s="4" t="e">
        <f>IF(AND(B64="hammer 7.26",#REF! =#REF!, F64&gt;=#REF!), "CR", " ")</f>
        <v>#REF!</v>
      </c>
      <c r="AH64" s="4" t="e">
        <f>IF(AND(B64="javelin 400",#REF! =#REF!, F64&gt;=#REF!), "CR", " ")</f>
        <v>#REF!</v>
      </c>
      <c r="AI64" s="4" t="e">
        <f>IF(AND(B64="javelin 600",#REF! =#REF!, F64&gt;=#REF!), "CR", " ")</f>
        <v>#REF!</v>
      </c>
      <c r="AJ64" s="4" t="e">
        <f>IF(AND(B64="javelin 700",#REF! =#REF!, F64&gt;=#REF!), "CR", " ")</f>
        <v>#REF!</v>
      </c>
      <c r="AK64" s="4" t="e">
        <f>IF(AND(B64="javelin 800", OR(AND(#REF!=#REF!, F64&gt;=#REF!), AND(#REF!=#REF!, F64&gt;=#REF!))), "CR", " ")</f>
        <v>#REF!</v>
      </c>
      <c r="AL64" s="4" t="e">
        <f>IF(AND(B64="shot 3",#REF! =#REF!, F64&gt;=#REF!), "CR", " ")</f>
        <v>#REF!</v>
      </c>
      <c r="AM64" s="4" t="e">
        <f>IF(AND(B64="shot 4",#REF! =#REF!, F64&gt;=#REF!), "CR", " ")</f>
        <v>#REF!</v>
      </c>
      <c r="AN64" s="4" t="e">
        <f>IF(AND(B64="shot 5",#REF! =#REF!, F64&gt;=#REF!), "CR", " ")</f>
        <v>#REF!</v>
      </c>
      <c r="AO64" s="4" t="e">
        <f>IF(AND(B64="shot 6",#REF! =#REF!, F64&gt;=#REF!), "CR", " ")</f>
        <v>#REF!</v>
      </c>
      <c r="AP64" s="4" t="e">
        <f>IF(AND(B64="shot 7.26",#REF! =#REF!, F64&gt;=#REF!), "CR", " ")</f>
        <v>#REF!</v>
      </c>
      <c r="AQ64" s="4" t="e">
        <f>IF(AND(B64="60H",OR(AND(#REF!=#REF!,F64&lt;=#REF!),AND(#REF!=#REF!,F64&lt;=#REF!),AND(#REF!=#REF!,F64&lt;=#REF!),AND(#REF!=#REF!,F64&lt;=#REF!),AND(#REF!=#REF!,F64&lt;=#REF!))),"CR"," ")</f>
        <v>#REF!</v>
      </c>
      <c r="AR64" s="4" t="e">
        <f>IF(AND(B64="75H", AND(#REF!=#REF!, F64&lt;=#REF!)), "CR", " ")</f>
        <v>#REF!</v>
      </c>
      <c r="AS64" s="4" t="e">
        <f>IF(AND(B64="80H", AND(#REF!=#REF!, F64&lt;=#REF!)), "CR", " ")</f>
        <v>#REF!</v>
      </c>
      <c r="AT64" s="4" t="e">
        <f>IF(AND(B64="100H", AND(#REF!=#REF!, F64&lt;=#REF!)), "CR", " ")</f>
        <v>#REF!</v>
      </c>
      <c r="AU64" s="4" t="e">
        <f>IF(AND(B64="110H", OR(AND(#REF!=#REF!, F64&lt;=#REF!), AND(#REF!=#REF!, F64&lt;=#REF!))), "CR", " ")</f>
        <v>#REF!</v>
      </c>
      <c r="AV64" s="4" t="e">
        <f>IF(AND(B64="400H", OR(AND(#REF!=#REF!, F64&lt;=#REF!), AND(#REF!=#REF!, F64&lt;=#REF!), AND(#REF!=#REF!, F64&lt;=#REF!), AND(#REF!=#REF!, F64&lt;=#REF!))), "CR", " ")</f>
        <v>#REF!</v>
      </c>
      <c r="AW64" s="4" t="e">
        <f>IF(AND(B64="1500SC", AND(#REF!=#REF!, F64&lt;=#REF!)), "CR", " ")</f>
        <v>#REF!</v>
      </c>
      <c r="AX64" s="4" t="e">
        <f>IF(AND(B64="2000SC", OR(AND(#REF!=#REF!, F64&lt;=#REF!), AND(#REF!=#REF!, F64&lt;=#REF!))), "CR", " ")</f>
        <v>#REF!</v>
      </c>
      <c r="AY64" s="4" t="e">
        <f>IF(AND(B64="3000SC", OR(AND(#REF!=#REF!, F64&lt;=#REF!), AND(#REF!=#REF!, F64&lt;=#REF!))), "CR", " ")</f>
        <v>#REF!</v>
      </c>
      <c r="AZ64" s="5" t="e">
        <f>IF(AND(B64="4x100", OR(AND(#REF!=#REF!, F64&lt;=#REF!), AND(#REF!=#REF!, F64&lt;=#REF!), AND(#REF!=#REF!, F64&lt;=#REF!), AND(#REF!=#REF!, F64&lt;=#REF!), AND(#REF!=#REF!, F64&lt;=#REF!))), "CR", " ")</f>
        <v>#REF!</v>
      </c>
      <c r="BA64" s="5" t="e">
        <f>IF(AND(B64="4x200", OR(AND(#REF!=#REF!, F64&lt;=#REF!), AND(#REF!=#REF!, F64&lt;=#REF!), AND(#REF!=#REF!, F64&lt;=#REF!), AND(#REF!=#REF!, F64&lt;=#REF!), AND(#REF!=#REF!, F64&lt;=#REF!))), "CR", " ")</f>
        <v>#REF!</v>
      </c>
      <c r="BB64" s="5" t="e">
        <f>IF(AND(B64="4x300", AND(#REF!=#REF!, F64&lt;=#REF!)), "CR", " ")</f>
        <v>#REF!</v>
      </c>
      <c r="BC64" s="5" t="e">
        <f>IF(AND(B64="4x400", OR(AND(#REF!=#REF!, F64&lt;=#REF!), AND(#REF!=#REF!, F64&lt;=#REF!), AND(#REF!=#REF!, F64&lt;=#REF!), AND(#REF!=#REF!, F64&lt;=#REF!))), "CR", " ")</f>
        <v>#REF!</v>
      </c>
      <c r="BD64" s="5" t="e">
        <f>IF(AND(B64="3x800", OR(AND(#REF!=#REF!, F64&lt;=#REF!), AND(#REF!=#REF!, F64&lt;=#REF!), AND(#REF!=#REF!, F64&lt;=#REF!))), "CR", " ")</f>
        <v>#REF!</v>
      </c>
      <c r="BE64" s="5" t="e">
        <f>IF(AND(B64="pentathlon", OR(AND(#REF!=#REF!, F64&gt;=#REF!), AND(#REF!=#REF!, F64&gt;=#REF!),AND(#REF!=#REF!, F64&gt;=#REF!),AND(#REF!=#REF!, F64&gt;=#REF!))), "CR", " ")</f>
        <v>#REF!</v>
      </c>
      <c r="BF64" s="5" t="e">
        <f>IF(AND(B64="heptathlon", OR(AND(#REF!=#REF!, F64&gt;=#REF!), AND(#REF!=#REF!, F64&gt;=#REF!))), "CR", " ")</f>
        <v>#REF!</v>
      </c>
      <c r="BG64" s="5" t="e">
        <f>IF(AND(B64="decathlon", OR(AND(#REF!=#REF!, F64&gt;=#REF!), AND(#REF!=#REF!, F64&gt;=#REF!),AND(#REF!=#REF!, F64&gt;=#REF!))), "CR", " ")</f>
        <v>#REF!</v>
      </c>
    </row>
    <row r="65" spans="1:59" hidden="1">
      <c r="A65" s="1" t="e">
        <f>#REF!</f>
        <v>#REF!</v>
      </c>
      <c r="B65" s="2">
        <v>200</v>
      </c>
      <c r="C65" s="1" t="s">
        <v>29</v>
      </c>
      <c r="D65" s="1" t="s">
        <v>30</v>
      </c>
      <c r="E65" s="6" t="s">
        <v>6</v>
      </c>
      <c r="F65" s="8">
        <v>23.42</v>
      </c>
      <c r="G65" s="10">
        <v>44710</v>
      </c>
      <c r="H65" s="2" t="s">
        <v>155</v>
      </c>
      <c r="I65" s="2" t="s">
        <v>216</v>
      </c>
      <c r="J65" s="5" t="e">
        <f>IF(AND(B65=100, OR(AND(#REF!=#REF!, F65&lt;=#REF!), AND(#REF!=#REF!, F65&lt;=#REF!), AND(#REF!=#REF!, F65&lt;=#REF!), AND(#REF!=#REF!, F65&lt;=#REF!), AND(#REF!=#REF!, F65&lt;=#REF!))), "CR", " ")</f>
        <v>#REF!</v>
      </c>
      <c r="K65" s="5" t="e">
        <f>IF(AND(B65=200, OR(AND(#REF!=#REF!, F65&lt;=#REF!), AND(#REF!=#REF!, F65&lt;=#REF!), AND(#REF!=#REF!, F65&lt;=#REF!), AND(#REF!=#REF!, F65&lt;=#REF!), AND(#REF!=#REF!, F65&lt;=#REF!))), "CR", " ")</f>
        <v>#REF!</v>
      </c>
      <c r="L65" s="5" t="e">
        <f>IF(AND(B65=300, OR(AND(#REF!=#REF!, F65&lt;=#REF!), AND(#REF!=#REF!, F65&lt;=#REF!))), "CR", " ")</f>
        <v>#REF!</v>
      </c>
      <c r="M65" s="5" t="e">
        <f>IF(AND(B65=400, OR(AND(#REF!=#REF!, F65&lt;=#REF!), AND(#REF!=#REF!, F65&lt;=#REF!), AND(#REF!=#REF!, F65&lt;=#REF!), AND(#REF!=#REF!, F65&lt;=#REF!))), "CR", " ")</f>
        <v>#REF!</v>
      </c>
      <c r="N65" s="5" t="e">
        <f>IF(AND(B65=800, OR(AND(#REF!=#REF!, F65&lt;=#REF!), AND(#REF!=#REF!, F65&lt;=#REF!), AND(#REF!=#REF!, F65&lt;=#REF!), AND(#REF!=#REF!, F65&lt;=#REF!), AND(#REF!=#REF!, F65&lt;=#REF!))), "CR", " ")</f>
        <v>#REF!</v>
      </c>
      <c r="O65" s="5" t="e">
        <f>IF(AND(B65=1000, OR(AND(#REF!=#REF!, F65&lt;=#REF!), AND(#REF!=#REF!, F65&lt;=#REF!))), "CR", " ")</f>
        <v>#REF!</v>
      </c>
      <c r="P65" s="5" t="e">
        <f>IF(AND(B65=1500, OR(AND(#REF!=#REF!, F65&lt;=#REF!), AND(#REF!=#REF!, F65&lt;=#REF!), AND(#REF!=#REF!, F65&lt;=#REF!), AND(#REF!=#REF!, F65&lt;=#REF!), AND(#REF!=#REF!, F65&lt;=#REF!))), "CR", " ")</f>
        <v>#REF!</v>
      </c>
      <c r="Q65" s="5" t="e">
        <f>IF(AND(B65="1600 (Mile)",OR(AND(#REF!=#REF!,F65&lt;=#REF!),AND(#REF!=#REF!,F65&lt;=#REF!),AND(#REF!=#REF!,F65&lt;=#REF!),AND(#REF!=#REF!,F65&lt;=#REF!))),"CR"," ")</f>
        <v>#REF!</v>
      </c>
      <c r="R65" s="5" t="e">
        <f>IF(AND(B65=3000, OR(AND(#REF!=#REF!, F65&lt;=#REF!), AND(#REF!=#REF!, F65&lt;=#REF!), AND(#REF!=#REF!, F65&lt;=#REF!), AND(#REF!=#REF!, F65&lt;=#REF!))), "CR", " ")</f>
        <v>#REF!</v>
      </c>
      <c r="S65" s="5" t="e">
        <f>IF(AND(B65=5000, OR(AND(#REF!=#REF!, F65&lt;=#REF!), AND(#REF!=#REF!, F65&lt;=#REF!))), "CR", " ")</f>
        <v>#REF!</v>
      </c>
      <c r="T65" s="4" t="e">
        <f>IF(AND(B65=10000, OR(AND(#REF!=#REF!, F65&lt;=#REF!), AND(#REF!=#REF!, F65&lt;=#REF!))), "CR", " ")</f>
        <v>#REF!</v>
      </c>
      <c r="U65" s="4" t="e">
        <f>IF(AND(B65="high jump", OR(AND(#REF!=#REF!, F65&gt;=#REF!), AND(#REF!=#REF!, F65&gt;=#REF!), AND(#REF!=#REF!, F65&gt;=#REF!), AND(#REF!=#REF!, F65&gt;=#REF!), AND(#REF!=#REF!, F65&gt;=#REF!))), "CR", " ")</f>
        <v>#REF!</v>
      </c>
      <c r="V65" s="4" t="e">
        <f>IF(AND(B65="long jump", OR(AND(#REF!=#REF!, F65&gt;=#REF!), AND(#REF!=#REF!, F65&gt;=#REF!), AND(#REF!=#REF!, F65&gt;=#REF!), AND(#REF!=#REF!, F65&gt;=#REF!), AND(#REF!=#REF!, F65&gt;=#REF!))), "CR", " ")</f>
        <v>#REF!</v>
      </c>
      <c r="W65" s="4" t="e">
        <f>IF(AND(B65="triple jump", OR(AND(#REF!=#REF!, F65&gt;=#REF!), AND(#REF!=#REF!, F65&gt;=#REF!), AND(#REF!=#REF!, F65&gt;=#REF!), AND(#REF!=#REF!, F65&gt;=#REF!), AND(#REF!=#REF!, F65&gt;=#REF!))), "CR", " ")</f>
        <v>#REF!</v>
      </c>
      <c r="X65" s="4" t="e">
        <f>IF(AND(B65="pole vault", OR(AND(#REF!=#REF!, F65&gt;=#REF!), AND(#REF!=#REF!, F65&gt;=#REF!), AND(#REF!=#REF!, F65&gt;=#REF!), AND(#REF!=#REF!, F65&gt;=#REF!), AND(#REF!=#REF!, F65&gt;=#REF!))), "CR", " ")</f>
        <v>#REF!</v>
      </c>
      <c r="Y65" s="4" t="e">
        <f>IF(AND(B65="discus 1",#REF! =#REF!, F65&gt;=#REF!), "CR", " ")</f>
        <v>#REF!</v>
      </c>
      <c r="Z65" s="4" t="e">
        <f>IF(AND(B65="discus 1.25",#REF! =#REF!, F65&gt;=#REF!), "CR", " ")</f>
        <v>#REF!</v>
      </c>
      <c r="AA65" s="4" t="e">
        <f>IF(AND(B65="discus 1.5",#REF! =#REF!, F65&gt;=#REF!), "CR", " ")</f>
        <v>#REF!</v>
      </c>
      <c r="AB65" s="4" t="e">
        <f>IF(AND(B65="discus 1.75",#REF! =#REF!, F65&gt;=#REF!), "CR", " ")</f>
        <v>#REF!</v>
      </c>
      <c r="AC65" s="4" t="e">
        <f>IF(AND(B65="discus 2",#REF! =#REF!, F65&gt;=#REF!), "CR", " ")</f>
        <v>#REF!</v>
      </c>
      <c r="AD65" s="4" t="e">
        <f>IF(AND(B65="hammer 4",#REF! =#REF!, F65&gt;=#REF!), "CR", " ")</f>
        <v>#REF!</v>
      </c>
      <c r="AE65" s="4" t="e">
        <f>IF(AND(B65="hammer 5",#REF! =#REF!, F65&gt;=#REF!), "CR", " ")</f>
        <v>#REF!</v>
      </c>
      <c r="AF65" s="4" t="e">
        <f>IF(AND(B65="hammer 6",#REF! =#REF!, F65&gt;=#REF!), "CR", " ")</f>
        <v>#REF!</v>
      </c>
      <c r="AG65" s="4" t="e">
        <f>IF(AND(B65="hammer 7.26",#REF! =#REF!, F65&gt;=#REF!), "CR", " ")</f>
        <v>#REF!</v>
      </c>
      <c r="AH65" s="4" t="e">
        <f>IF(AND(B65="javelin 400",#REF! =#REF!, F65&gt;=#REF!), "CR", " ")</f>
        <v>#REF!</v>
      </c>
      <c r="AI65" s="4" t="e">
        <f>IF(AND(B65="javelin 600",#REF! =#REF!, F65&gt;=#REF!), "CR", " ")</f>
        <v>#REF!</v>
      </c>
      <c r="AJ65" s="4" t="e">
        <f>IF(AND(B65="javelin 700",#REF! =#REF!, F65&gt;=#REF!), "CR", " ")</f>
        <v>#REF!</v>
      </c>
      <c r="AK65" s="4" t="e">
        <f>IF(AND(B65="javelin 800", OR(AND(#REF!=#REF!, F65&gt;=#REF!), AND(#REF!=#REF!, F65&gt;=#REF!))), "CR", " ")</f>
        <v>#REF!</v>
      </c>
      <c r="AL65" s="4" t="e">
        <f>IF(AND(B65="shot 3",#REF! =#REF!, F65&gt;=#REF!), "CR", " ")</f>
        <v>#REF!</v>
      </c>
      <c r="AM65" s="4" t="e">
        <f>IF(AND(B65="shot 4",#REF! =#REF!, F65&gt;=#REF!), "CR", " ")</f>
        <v>#REF!</v>
      </c>
      <c r="AN65" s="4" t="e">
        <f>IF(AND(B65="shot 5",#REF! =#REF!, F65&gt;=#REF!), "CR", " ")</f>
        <v>#REF!</v>
      </c>
      <c r="AO65" s="4" t="e">
        <f>IF(AND(B65="shot 6",#REF! =#REF!, F65&gt;=#REF!), "CR", " ")</f>
        <v>#REF!</v>
      </c>
      <c r="AP65" s="4" t="e">
        <f>IF(AND(B65="shot 7.26",#REF! =#REF!, F65&gt;=#REF!), "CR", " ")</f>
        <v>#REF!</v>
      </c>
      <c r="AQ65" s="4" t="e">
        <f>IF(AND(B65="60H",OR(AND(#REF!=#REF!,F65&lt;=#REF!),AND(#REF!=#REF!,F65&lt;=#REF!),AND(#REF!=#REF!,F65&lt;=#REF!),AND(#REF!=#REF!,F65&lt;=#REF!),AND(#REF!=#REF!,F65&lt;=#REF!))),"CR"," ")</f>
        <v>#REF!</v>
      </c>
      <c r="AR65" s="4" t="e">
        <f>IF(AND(B65="75H", AND(#REF!=#REF!, F65&lt;=#REF!)), "CR", " ")</f>
        <v>#REF!</v>
      </c>
      <c r="AS65" s="4" t="e">
        <f>IF(AND(B65="80H", AND(#REF!=#REF!, F65&lt;=#REF!)), "CR", " ")</f>
        <v>#REF!</v>
      </c>
      <c r="AT65" s="4" t="e">
        <f>IF(AND(B65="100H", AND(#REF!=#REF!, F65&lt;=#REF!)), "CR", " ")</f>
        <v>#REF!</v>
      </c>
      <c r="AU65" s="4" t="e">
        <f>IF(AND(B65="110H", OR(AND(#REF!=#REF!, F65&lt;=#REF!), AND(#REF!=#REF!, F65&lt;=#REF!))), "CR", " ")</f>
        <v>#REF!</v>
      </c>
      <c r="AV65" s="4" t="e">
        <f>IF(AND(B65="400H", OR(AND(#REF!=#REF!, F65&lt;=#REF!), AND(#REF!=#REF!, F65&lt;=#REF!), AND(#REF!=#REF!, F65&lt;=#REF!), AND(#REF!=#REF!, F65&lt;=#REF!))), "CR", " ")</f>
        <v>#REF!</v>
      </c>
      <c r="AW65" s="4" t="e">
        <f>IF(AND(B65="1500SC", AND(#REF!=#REF!, F65&lt;=#REF!)), "CR", " ")</f>
        <v>#REF!</v>
      </c>
      <c r="AX65" s="4" t="e">
        <f>IF(AND(B65="2000SC", OR(AND(#REF!=#REF!, F65&lt;=#REF!), AND(#REF!=#REF!, F65&lt;=#REF!))), "CR", " ")</f>
        <v>#REF!</v>
      </c>
      <c r="AY65" s="4" t="e">
        <f>IF(AND(B65="3000SC", OR(AND(#REF!=#REF!, F65&lt;=#REF!), AND(#REF!=#REF!, F65&lt;=#REF!))), "CR", " ")</f>
        <v>#REF!</v>
      </c>
      <c r="AZ65" s="5" t="e">
        <f>IF(AND(B65="4x100", OR(AND(#REF!=#REF!, F65&lt;=#REF!), AND(#REF!=#REF!, F65&lt;=#REF!), AND(#REF!=#REF!, F65&lt;=#REF!), AND(#REF!=#REF!, F65&lt;=#REF!), AND(#REF!=#REF!, F65&lt;=#REF!))), "CR", " ")</f>
        <v>#REF!</v>
      </c>
      <c r="BA65" s="5" t="e">
        <f>IF(AND(B65="4x200", OR(AND(#REF!=#REF!, F65&lt;=#REF!), AND(#REF!=#REF!, F65&lt;=#REF!), AND(#REF!=#REF!, F65&lt;=#REF!), AND(#REF!=#REF!, F65&lt;=#REF!), AND(#REF!=#REF!, F65&lt;=#REF!))), "CR", " ")</f>
        <v>#REF!</v>
      </c>
      <c r="BB65" s="5" t="e">
        <f>IF(AND(B65="4x300", AND(#REF!=#REF!, F65&lt;=#REF!)), "CR", " ")</f>
        <v>#REF!</v>
      </c>
      <c r="BC65" s="5" t="e">
        <f>IF(AND(B65="4x400", OR(AND(#REF!=#REF!, F65&lt;=#REF!), AND(#REF!=#REF!, F65&lt;=#REF!), AND(#REF!=#REF!, F65&lt;=#REF!), AND(#REF!=#REF!, F65&lt;=#REF!))), "CR", " ")</f>
        <v>#REF!</v>
      </c>
      <c r="BD65" s="5" t="e">
        <f>IF(AND(B65="3x800", OR(AND(#REF!=#REF!, F65&lt;=#REF!), AND(#REF!=#REF!, F65&lt;=#REF!), AND(#REF!=#REF!, F65&lt;=#REF!))), "CR", " ")</f>
        <v>#REF!</v>
      </c>
      <c r="BE65" s="5" t="e">
        <f>IF(AND(B65="pentathlon", OR(AND(#REF!=#REF!, F65&gt;=#REF!), AND(#REF!=#REF!, F65&gt;=#REF!),AND(#REF!=#REF!, F65&gt;=#REF!),AND(#REF!=#REF!, F65&gt;=#REF!))), "CR", " ")</f>
        <v>#REF!</v>
      </c>
      <c r="BF65" s="5" t="e">
        <f>IF(AND(B65="heptathlon", OR(AND(#REF!=#REF!, F65&gt;=#REF!), AND(#REF!=#REF!, F65&gt;=#REF!))), "CR", " ")</f>
        <v>#REF!</v>
      </c>
      <c r="BG65" s="5" t="e">
        <f>IF(AND(B65="decathlon", OR(AND(#REF!=#REF!, F65&gt;=#REF!), AND(#REF!=#REF!, F65&gt;=#REF!),AND(#REF!=#REF!, F65&gt;=#REF!))), "CR", " ")</f>
        <v>#REF!</v>
      </c>
    </row>
    <row r="66" spans="1:59" hidden="1">
      <c r="A66" s="1" t="e">
        <f>#REF!</f>
        <v>#REF!</v>
      </c>
      <c r="B66" s="2">
        <v>200</v>
      </c>
      <c r="C66" s="1" t="s">
        <v>150</v>
      </c>
      <c r="D66" s="1" t="s">
        <v>151</v>
      </c>
      <c r="E66" s="6" t="s">
        <v>4</v>
      </c>
      <c r="F66" s="8">
        <v>23.44</v>
      </c>
      <c r="G66" s="10">
        <v>44661</v>
      </c>
      <c r="H66" s="2" t="s">
        <v>128</v>
      </c>
      <c r="I66" s="2" t="s">
        <v>129</v>
      </c>
      <c r="J66" s="5" t="e">
        <f>IF(AND(B66=100, OR(AND(#REF!=#REF!, F66&lt;=#REF!), AND(#REF!=#REF!, F66&lt;=#REF!), AND(#REF!=#REF!, F66&lt;=#REF!), AND(#REF!=#REF!, F66&lt;=#REF!), AND(#REF!=#REF!, F66&lt;=#REF!))), "CR", " ")</f>
        <v>#REF!</v>
      </c>
      <c r="K66" s="5" t="e">
        <f>IF(AND(B66=200, OR(AND(#REF!=#REF!, F66&lt;=#REF!), AND(#REF!=#REF!, F66&lt;=#REF!), AND(#REF!=#REF!, F66&lt;=#REF!), AND(#REF!=#REF!, F66&lt;=#REF!), AND(#REF!=#REF!, F66&lt;=#REF!))), "CR", " ")</f>
        <v>#REF!</v>
      </c>
      <c r="L66" s="5" t="e">
        <f>IF(AND(B66=300, OR(AND(#REF!=#REF!, F66&lt;=#REF!), AND(#REF!=#REF!, F66&lt;=#REF!))), "CR", " ")</f>
        <v>#REF!</v>
      </c>
      <c r="M66" s="5" t="e">
        <f>IF(AND(B66=400, OR(AND(#REF!=#REF!, F66&lt;=#REF!), AND(#REF!=#REF!, F66&lt;=#REF!), AND(#REF!=#REF!, F66&lt;=#REF!), AND(#REF!=#REF!, F66&lt;=#REF!))), "CR", " ")</f>
        <v>#REF!</v>
      </c>
      <c r="N66" s="5" t="e">
        <f>IF(AND(B66=800, OR(AND(#REF!=#REF!, F66&lt;=#REF!), AND(#REF!=#REF!, F66&lt;=#REF!), AND(#REF!=#REF!, F66&lt;=#REF!), AND(#REF!=#REF!, F66&lt;=#REF!), AND(#REF!=#REF!, F66&lt;=#REF!))), "CR", " ")</f>
        <v>#REF!</v>
      </c>
      <c r="O66" s="5" t="e">
        <f>IF(AND(B66=1000, OR(AND(#REF!=#REF!, F66&lt;=#REF!), AND(#REF!=#REF!, F66&lt;=#REF!))), "CR", " ")</f>
        <v>#REF!</v>
      </c>
      <c r="P66" s="5" t="e">
        <f>IF(AND(B66=1500, OR(AND(#REF!=#REF!, F66&lt;=#REF!), AND(#REF!=#REF!, F66&lt;=#REF!), AND(#REF!=#REF!, F66&lt;=#REF!), AND(#REF!=#REF!, F66&lt;=#REF!), AND(#REF!=#REF!, F66&lt;=#REF!))), "CR", " ")</f>
        <v>#REF!</v>
      </c>
      <c r="Q66" s="5" t="e">
        <f>IF(AND(B66="1600 (Mile)",OR(AND(#REF!=#REF!,F66&lt;=#REF!),AND(#REF!=#REF!,F66&lt;=#REF!),AND(#REF!=#REF!,F66&lt;=#REF!),AND(#REF!=#REF!,F66&lt;=#REF!))),"CR"," ")</f>
        <v>#REF!</v>
      </c>
      <c r="R66" s="5" t="e">
        <f>IF(AND(B66=3000, OR(AND(#REF!=#REF!, F66&lt;=#REF!), AND(#REF!=#REF!, F66&lt;=#REF!), AND(#REF!=#REF!, F66&lt;=#REF!), AND(#REF!=#REF!, F66&lt;=#REF!))), "CR", " ")</f>
        <v>#REF!</v>
      </c>
      <c r="S66" s="5" t="e">
        <f>IF(AND(B66=5000, OR(AND(#REF!=#REF!, F66&lt;=#REF!), AND(#REF!=#REF!, F66&lt;=#REF!))), "CR", " ")</f>
        <v>#REF!</v>
      </c>
      <c r="T66" s="4" t="e">
        <f>IF(AND(B66=10000, OR(AND(#REF!=#REF!, F66&lt;=#REF!), AND(#REF!=#REF!, F66&lt;=#REF!))), "CR", " ")</f>
        <v>#REF!</v>
      </c>
      <c r="U66" s="4" t="e">
        <f>IF(AND(B66="high jump", OR(AND(#REF!=#REF!, F66&gt;=#REF!), AND(#REF!=#REF!, F66&gt;=#REF!), AND(#REF!=#REF!, F66&gt;=#REF!), AND(#REF!=#REF!, F66&gt;=#REF!), AND(#REF!=#REF!, F66&gt;=#REF!))), "CR", " ")</f>
        <v>#REF!</v>
      </c>
      <c r="V66" s="4" t="e">
        <f>IF(AND(B66="long jump", OR(AND(#REF!=#REF!, F66&gt;=#REF!), AND(#REF!=#REF!, F66&gt;=#REF!), AND(#REF!=#REF!, F66&gt;=#REF!), AND(#REF!=#REF!, F66&gt;=#REF!), AND(#REF!=#REF!, F66&gt;=#REF!))), "CR", " ")</f>
        <v>#REF!</v>
      </c>
      <c r="W66" s="4" t="e">
        <f>IF(AND(B66="triple jump", OR(AND(#REF!=#REF!, F66&gt;=#REF!), AND(#REF!=#REF!, F66&gt;=#REF!), AND(#REF!=#REF!, F66&gt;=#REF!), AND(#REF!=#REF!, F66&gt;=#REF!), AND(#REF!=#REF!, F66&gt;=#REF!))), "CR", " ")</f>
        <v>#REF!</v>
      </c>
      <c r="X66" s="4" t="e">
        <f>IF(AND(B66="pole vault", OR(AND(#REF!=#REF!, F66&gt;=#REF!), AND(#REF!=#REF!, F66&gt;=#REF!), AND(#REF!=#REF!, F66&gt;=#REF!), AND(#REF!=#REF!, F66&gt;=#REF!), AND(#REF!=#REF!, F66&gt;=#REF!))), "CR", " ")</f>
        <v>#REF!</v>
      </c>
      <c r="Y66" s="4" t="e">
        <f>IF(AND(B66="discus 1",#REF! =#REF!, F66&gt;=#REF!), "CR", " ")</f>
        <v>#REF!</v>
      </c>
      <c r="Z66" s="4" t="e">
        <f>IF(AND(B66="discus 1.25",#REF! =#REF!, F66&gt;=#REF!), "CR", " ")</f>
        <v>#REF!</v>
      </c>
      <c r="AA66" s="4" t="e">
        <f>IF(AND(B66="discus 1.5",#REF! =#REF!, F66&gt;=#REF!), "CR", " ")</f>
        <v>#REF!</v>
      </c>
      <c r="AB66" s="4" t="e">
        <f>IF(AND(B66="discus 1.75",#REF! =#REF!, F66&gt;=#REF!), "CR", " ")</f>
        <v>#REF!</v>
      </c>
      <c r="AC66" s="4" t="e">
        <f>IF(AND(B66="discus 2",#REF! =#REF!, F66&gt;=#REF!), "CR", " ")</f>
        <v>#REF!</v>
      </c>
      <c r="AD66" s="4" t="e">
        <f>IF(AND(B66="hammer 4",#REF! =#REF!, F66&gt;=#REF!), "CR", " ")</f>
        <v>#REF!</v>
      </c>
      <c r="AE66" s="4" t="e">
        <f>IF(AND(B66="hammer 5",#REF! =#REF!, F66&gt;=#REF!), "CR", " ")</f>
        <v>#REF!</v>
      </c>
      <c r="AF66" s="4" t="e">
        <f>IF(AND(B66="hammer 6",#REF! =#REF!, F66&gt;=#REF!), "CR", " ")</f>
        <v>#REF!</v>
      </c>
      <c r="AG66" s="4" t="e">
        <f>IF(AND(B66="hammer 7.26",#REF! =#REF!, F66&gt;=#REF!), "CR", " ")</f>
        <v>#REF!</v>
      </c>
      <c r="AH66" s="4" t="e">
        <f>IF(AND(B66="javelin 400",#REF! =#REF!, F66&gt;=#REF!), "CR", " ")</f>
        <v>#REF!</v>
      </c>
      <c r="AI66" s="4" t="e">
        <f>IF(AND(B66="javelin 600",#REF! =#REF!, F66&gt;=#REF!), "CR", " ")</f>
        <v>#REF!</v>
      </c>
      <c r="AJ66" s="4" t="e">
        <f>IF(AND(B66="javelin 700",#REF! =#REF!, F66&gt;=#REF!), "CR", " ")</f>
        <v>#REF!</v>
      </c>
      <c r="AK66" s="4" t="e">
        <f>IF(AND(B66="javelin 800", OR(AND(#REF!=#REF!, F66&gt;=#REF!), AND(#REF!=#REF!, F66&gt;=#REF!))), "CR", " ")</f>
        <v>#REF!</v>
      </c>
      <c r="AL66" s="4" t="e">
        <f>IF(AND(B66="shot 3",#REF! =#REF!, F66&gt;=#REF!), "CR", " ")</f>
        <v>#REF!</v>
      </c>
      <c r="AM66" s="4" t="e">
        <f>IF(AND(B66="shot 4",#REF! =#REF!, F66&gt;=#REF!), "CR", " ")</f>
        <v>#REF!</v>
      </c>
      <c r="AN66" s="4" t="e">
        <f>IF(AND(B66="shot 5",#REF! =#REF!, F66&gt;=#REF!), "CR", " ")</f>
        <v>#REF!</v>
      </c>
      <c r="AO66" s="4" t="e">
        <f>IF(AND(B66="shot 6",#REF! =#REF!, F66&gt;=#REF!), "CR", " ")</f>
        <v>#REF!</v>
      </c>
      <c r="AP66" s="4" t="e">
        <f>IF(AND(B66="shot 7.26",#REF! =#REF!, F66&gt;=#REF!), "CR", " ")</f>
        <v>#REF!</v>
      </c>
      <c r="AQ66" s="4" t="e">
        <f>IF(AND(B66="60H",OR(AND(#REF!=#REF!,F66&lt;=#REF!),AND(#REF!=#REF!,F66&lt;=#REF!),AND(#REF!=#REF!,F66&lt;=#REF!),AND(#REF!=#REF!,F66&lt;=#REF!),AND(#REF!=#REF!,F66&lt;=#REF!))),"CR"," ")</f>
        <v>#REF!</v>
      </c>
      <c r="AR66" s="4" t="e">
        <f>IF(AND(B66="75H", AND(#REF!=#REF!, F66&lt;=#REF!)), "CR", " ")</f>
        <v>#REF!</v>
      </c>
      <c r="AS66" s="4" t="e">
        <f>IF(AND(B66="80H", AND(#REF!=#REF!, F66&lt;=#REF!)), "CR", " ")</f>
        <v>#REF!</v>
      </c>
      <c r="AT66" s="4" t="e">
        <f>IF(AND(B66="100H", AND(#REF!=#REF!, F66&lt;=#REF!)), "CR", " ")</f>
        <v>#REF!</v>
      </c>
      <c r="AU66" s="4" t="e">
        <f>IF(AND(B66="110H", OR(AND(#REF!=#REF!, F66&lt;=#REF!), AND(#REF!=#REF!, F66&lt;=#REF!))), "CR", " ")</f>
        <v>#REF!</v>
      </c>
      <c r="AV66" s="4" t="e">
        <f>IF(AND(B66="400H", OR(AND(#REF!=#REF!, F66&lt;=#REF!), AND(#REF!=#REF!, F66&lt;=#REF!), AND(#REF!=#REF!, F66&lt;=#REF!), AND(#REF!=#REF!, F66&lt;=#REF!))), "CR", " ")</f>
        <v>#REF!</v>
      </c>
      <c r="AW66" s="4" t="e">
        <f>IF(AND(B66="1500SC", AND(#REF!=#REF!, F66&lt;=#REF!)), "CR", " ")</f>
        <v>#REF!</v>
      </c>
      <c r="AX66" s="4" t="e">
        <f>IF(AND(B66="2000SC", OR(AND(#REF!=#REF!, F66&lt;=#REF!), AND(#REF!=#REF!, F66&lt;=#REF!))), "CR", " ")</f>
        <v>#REF!</v>
      </c>
      <c r="AY66" s="4" t="e">
        <f>IF(AND(B66="3000SC", OR(AND(#REF!=#REF!, F66&lt;=#REF!), AND(#REF!=#REF!, F66&lt;=#REF!))), "CR", " ")</f>
        <v>#REF!</v>
      </c>
      <c r="AZ66" s="5" t="e">
        <f>IF(AND(B66="4x100", OR(AND(#REF!=#REF!, F66&lt;=#REF!), AND(#REF!=#REF!, F66&lt;=#REF!), AND(#REF!=#REF!, F66&lt;=#REF!), AND(#REF!=#REF!, F66&lt;=#REF!), AND(#REF!=#REF!, F66&lt;=#REF!))), "CR", " ")</f>
        <v>#REF!</v>
      </c>
      <c r="BA66" s="5" t="e">
        <f>IF(AND(B66="4x200", OR(AND(#REF!=#REF!, F66&lt;=#REF!), AND(#REF!=#REF!, F66&lt;=#REF!), AND(#REF!=#REF!, F66&lt;=#REF!), AND(#REF!=#REF!, F66&lt;=#REF!), AND(#REF!=#REF!, F66&lt;=#REF!))), "CR", " ")</f>
        <v>#REF!</v>
      </c>
      <c r="BB66" s="5" t="e">
        <f>IF(AND(B66="4x300", AND(#REF!=#REF!, F66&lt;=#REF!)), "CR", " ")</f>
        <v>#REF!</v>
      </c>
      <c r="BC66" s="5" t="e">
        <f>IF(AND(B66="4x400", OR(AND(#REF!=#REF!, F66&lt;=#REF!), AND(#REF!=#REF!, F66&lt;=#REF!), AND(#REF!=#REF!, F66&lt;=#REF!), AND(#REF!=#REF!, F66&lt;=#REF!))), "CR", " ")</f>
        <v>#REF!</v>
      </c>
      <c r="BD66" s="5" t="e">
        <f>IF(AND(B66="3x800", OR(AND(#REF!=#REF!, F66&lt;=#REF!), AND(#REF!=#REF!, F66&lt;=#REF!), AND(#REF!=#REF!, F66&lt;=#REF!))), "CR", " ")</f>
        <v>#REF!</v>
      </c>
      <c r="BE66" s="5" t="e">
        <f>IF(AND(B66="pentathlon", OR(AND(#REF!=#REF!, F66&gt;=#REF!), AND(#REF!=#REF!, F66&gt;=#REF!),AND(#REF!=#REF!, F66&gt;=#REF!),AND(#REF!=#REF!, F66&gt;=#REF!))), "CR", " ")</f>
        <v>#REF!</v>
      </c>
      <c r="BF66" s="5" t="e">
        <f>IF(AND(B66="heptathlon", OR(AND(#REF!=#REF!, F66&gt;=#REF!), AND(#REF!=#REF!, F66&gt;=#REF!))), "CR", " ")</f>
        <v>#REF!</v>
      </c>
      <c r="BG66" s="5" t="e">
        <f>IF(AND(B66="decathlon", OR(AND(#REF!=#REF!, F66&gt;=#REF!), AND(#REF!=#REF!, F66&gt;=#REF!),AND(#REF!=#REF!, F66&gt;=#REF!))), "CR", " ")</f>
        <v>#REF!</v>
      </c>
    </row>
    <row r="67" spans="1:59" hidden="1">
      <c r="A67" s="1" t="s">
        <v>85</v>
      </c>
      <c r="B67" s="2">
        <v>200</v>
      </c>
      <c r="C67" s="1" t="s">
        <v>61</v>
      </c>
      <c r="D67" s="1" t="s">
        <v>77</v>
      </c>
      <c r="E67" s="6" t="s">
        <v>6</v>
      </c>
      <c r="F67" s="8">
        <v>23.7</v>
      </c>
      <c r="G67" s="10">
        <v>44661</v>
      </c>
      <c r="H67" s="2" t="s">
        <v>128</v>
      </c>
      <c r="I67" s="2" t="s">
        <v>129</v>
      </c>
      <c r="J67" s="5" t="e">
        <f>IF(AND(B67=100, OR(AND(#REF!=#REF!, F67&lt;=#REF!), AND(#REF!=#REF!, F67&lt;=#REF!), AND(#REF!=#REF!, F67&lt;=#REF!), AND(#REF!=#REF!, F67&lt;=#REF!), AND(#REF!=#REF!, F67&lt;=#REF!))), "CR", " ")</f>
        <v>#REF!</v>
      </c>
      <c r="K67" s="5" t="e">
        <f>IF(AND(B67=200, OR(AND(#REF!=#REF!, F67&lt;=#REF!), AND(#REF!=#REF!, F67&lt;=#REF!), AND(#REF!=#REF!, F67&lt;=#REF!), AND(#REF!=#REF!, F67&lt;=#REF!), AND(#REF!=#REF!, F67&lt;=#REF!))), "CR", " ")</f>
        <v>#REF!</v>
      </c>
      <c r="L67" s="5" t="e">
        <f>IF(AND(B67=300, OR(AND(#REF!=#REF!, F67&lt;=#REF!), AND(#REF!=#REF!, F67&lt;=#REF!))), "CR", " ")</f>
        <v>#REF!</v>
      </c>
      <c r="M67" s="5" t="e">
        <f>IF(AND(B67=400, OR(AND(#REF!=#REF!, F67&lt;=#REF!), AND(#REF!=#REF!, F67&lt;=#REF!), AND(#REF!=#REF!, F67&lt;=#REF!), AND(#REF!=#REF!, F67&lt;=#REF!))), "CR", " ")</f>
        <v>#REF!</v>
      </c>
      <c r="N67" s="5" t="e">
        <f>IF(AND(B67=800, OR(AND(#REF!=#REF!, F67&lt;=#REF!), AND(#REF!=#REF!, F67&lt;=#REF!), AND(#REF!=#REF!, F67&lt;=#REF!), AND(#REF!=#REF!, F67&lt;=#REF!), AND(#REF!=#REF!, F67&lt;=#REF!))), "CR", " ")</f>
        <v>#REF!</v>
      </c>
      <c r="O67" s="5" t="e">
        <f>IF(AND(B67=1000, OR(AND(#REF!=#REF!, F67&lt;=#REF!), AND(#REF!=#REF!, F67&lt;=#REF!))), "CR", " ")</f>
        <v>#REF!</v>
      </c>
      <c r="P67" s="5" t="e">
        <f>IF(AND(B67=1500, OR(AND(#REF!=#REF!, F67&lt;=#REF!), AND(#REF!=#REF!, F67&lt;=#REF!), AND(#REF!=#REF!, F67&lt;=#REF!), AND(#REF!=#REF!, F67&lt;=#REF!), AND(#REF!=#REF!, F67&lt;=#REF!))), "CR", " ")</f>
        <v>#REF!</v>
      </c>
      <c r="Q67" s="5" t="e">
        <f>IF(AND(B67="1600 (Mile)",OR(AND(#REF!=#REF!,F67&lt;=#REF!),AND(#REF!=#REF!,F67&lt;=#REF!),AND(#REF!=#REF!,F67&lt;=#REF!),AND(#REF!=#REF!,F67&lt;=#REF!))),"CR"," ")</f>
        <v>#REF!</v>
      </c>
      <c r="R67" s="5" t="e">
        <f>IF(AND(B67=3000, OR(AND(#REF!=#REF!, F67&lt;=#REF!), AND(#REF!=#REF!, F67&lt;=#REF!), AND(#REF!=#REF!, F67&lt;=#REF!), AND(#REF!=#REF!, F67&lt;=#REF!))), "CR", " ")</f>
        <v>#REF!</v>
      </c>
      <c r="S67" s="5" t="e">
        <f>IF(AND(B67=5000, OR(AND(#REF!=#REF!, F67&lt;=#REF!), AND(#REF!=#REF!, F67&lt;=#REF!))), "CR", " ")</f>
        <v>#REF!</v>
      </c>
      <c r="T67" s="4" t="e">
        <f>IF(AND(B67=10000, OR(AND(#REF!=#REF!, F67&lt;=#REF!), AND(#REF!=#REF!, F67&lt;=#REF!))), "CR", " ")</f>
        <v>#REF!</v>
      </c>
      <c r="U67" s="4" t="e">
        <f>IF(AND(B67="high jump", OR(AND(#REF!=#REF!, F67&gt;=#REF!), AND(#REF!=#REF!, F67&gt;=#REF!), AND(#REF!=#REF!, F67&gt;=#REF!), AND(#REF!=#REF!, F67&gt;=#REF!), AND(#REF!=#REF!, F67&gt;=#REF!))), "CR", " ")</f>
        <v>#REF!</v>
      </c>
      <c r="V67" s="4" t="e">
        <f>IF(AND(B67="long jump", OR(AND(#REF!=#REF!, F67&gt;=#REF!), AND(#REF!=#REF!, F67&gt;=#REF!), AND(#REF!=#REF!, F67&gt;=#REF!), AND(#REF!=#REF!, F67&gt;=#REF!), AND(#REF!=#REF!, F67&gt;=#REF!))), "CR", " ")</f>
        <v>#REF!</v>
      </c>
      <c r="W67" s="4" t="e">
        <f>IF(AND(B67="triple jump", OR(AND(#REF!=#REF!, F67&gt;=#REF!), AND(#REF!=#REF!, F67&gt;=#REF!), AND(#REF!=#REF!, F67&gt;=#REF!), AND(#REF!=#REF!, F67&gt;=#REF!), AND(#REF!=#REF!, F67&gt;=#REF!))), "CR", " ")</f>
        <v>#REF!</v>
      </c>
      <c r="X67" s="4" t="e">
        <f>IF(AND(B67="pole vault", OR(AND(#REF!=#REF!, F67&gt;=#REF!), AND(#REF!=#REF!, F67&gt;=#REF!), AND(#REF!=#REF!, F67&gt;=#REF!), AND(#REF!=#REF!, F67&gt;=#REF!), AND(#REF!=#REF!, F67&gt;=#REF!))), "CR", " ")</f>
        <v>#REF!</v>
      </c>
      <c r="Y67" s="4" t="e">
        <f>IF(AND(B67="discus 1",#REF! =#REF!, F67&gt;=#REF!), "CR", " ")</f>
        <v>#REF!</v>
      </c>
      <c r="Z67" s="4" t="e">
        <f>IF(AND(B67="discus 1.25",#REF! =#REF!, F67&gt;=#REF!), "CR", " ")</f>
        <v>#REF!</v>
      </c>
      <c r="AA67" s="4" t="e">
        <f>IF(AND(B67="discus 1.5",#REF! =#REF!, F67&gt;=#REF!), "CR", " ")</f>
        <v>#REF!</v>
      </c>
      <c r="AB67" s="4" t="e">
        <f>IF(AND(B67="discus 1.75",#REF! =#REF!, F67&gt;=#REF!), "CR", " ")</f>
        <v>#REF!</v>
      </c>
      <c r="AC67" s="4" t="e">
        <f>IF(AND(B67="discus 2",#REF! =#REF!, F67&gt;=#REF!), "CR", " ")</f>
        <v>#REF!</v>
      </c>
      <c r="AD67" s="4" t="e">
        <f>IF(AND(B67="hammer 4",#REF! =#REF!, F67&gt;=#REF!), "CR", " ")</f>
        <v>#REF!</v>
      </c>
      <c r="AE67" s="4" t="e">
        <f>IF(AND(B67="hammer 5",#REF! =#REF!, F67&gt;=#REF!), "CR", " ")</f>
        <v>#REF!</v>
      </c>
      <c r="AF67" s="4" t="e">
        <f>IF(AND(B67="hammer 6",#REF! =#REF!, F67&gt;=#REF!), "CR", " ")</f>
        <v>#REF!</v>
      </c>
      <c r="AG67" s="4" t="e">
        <f>IF(AND(B67="hammer 7.26",#REF! =#REF!, F67&gt;=#REF!), "CR", " ")</f>
        <v>#REF!</v>
      </c>
      <c r="AH67" s="4" t="e">
        <f>IF(AND(B67="javelin 400",#REF! =#REF!, F67&gt;=#REF!), "CR", " ")</f>
        <v>#REF!</v>
      </c>
      <c r="AI67" s="4" t="e">
        <f>IF(AND(B67="javelin 600",#REF! =#REF!, F67&gt;=#REF!), "CR", " ")</f>
        <v>#REF!</v>
      </c>
      <c r="AJ67" s="4" t="e">
        <f>IF(AND(B67="javelin 700",#REF! =#REF!, F67&gt;=#REF!), "CR", " ")</f>
        <v>#REF!</v>
      </c>
      <c r="AK67" s="4" t="e">
        <f>IF(AND(B67="javelin 800", OR(AND(#REF!=#REF!, F67&gt;=#REF!), AND(#REF!=#REF!, F67&gt;=#REF!))), "CR", " ")</f>
        <v>#REF!</v>
      </c>
      <c r="AL67" s="4" t="e">
        <f>IF(AND(B67="shot 3",#REF! =#REF!, F67&gt;=#REF!), "CR", " ")</f>
        <v>#REF!</v>
      </c>
      <c r="AM67" s="4" t="e">
        <f>IF(AND(B67="shot 4",#REF! =#REF!, F67&gt;=#REF!), "CR", " ")</f>
        <v>#REF!</v>
      </c>
      <c r="AN67" s="4" t="e">
        <f>IF(AND(B67="shot 5",#REF! =#REF!, F67&gt;=#REF!), "CR", " ")</f>
        <v>#REF!</v>
      </c>
      <c r="AO67" s="4" t="e">
        <f>IF(AND(B67="shot 6",#REF! =#REF!, F67&gt;=#REF!), "CR", " ")</f>
        <v>#REF!</v>
      </c>
      <c r="AP67" s="4" t="e">
        <f>IF(AND(B67="shot 7.26",#REF! =#REF!, F67&gt;=#REF!), "CR", " ")</f>
        <v>#REF!</v>
      </c>
      <c r="AQ67" s="4" t="e">
        <f>IF(AND(B67="60H",OR(AND(#REF!=#REF!,F67&lt;=#REF!),AND(#REF!=#REF!,F67&lt;=#REF!),AND(#REF!=#REF!,F67&lt;=#REF!),AND(#REF!=#REF!,F67&lt;=#REF!),AND(#REF!=#REF!,F67&lt;=#REF!))),"CR"," ")</f>
        <v>#REF!</v>
      </c>
      <c r="AR67" s="4" t="e">
        <f>IF(AND(B67="75H", AND(#REF!=#REF!, F67&lt;=#REF!)), "CR", " ")</f>
        <v>#REF!</v>
      </c>
      <c r="AS67" s="4" t="e">
        <f>IF(AND(B67="80H", AND(#REF!=#REF!, F67&lt;=#REF!)), "CR", " ")</f>
        <v>#REF!</v>
      </c>
      <c r="AT67" s="4" t="e">
        <f>IF(AND(B67="100H", AND(#REF!=#REF!, F67&lt;=#REF!)), "CR", " ")</f>
        <v>#REF!</v>
      </c>
      <c r="AU67" s="4" t="e">
        <f>IF(AND(B67="110H", OR(AND(#REF!=#REF!, F67&lt;=#REF!), AND(#REF!=#REF!, F67&lt;=#REF!))), "CR", " ")</f>
        <v>#REF!</v>
      </c>
      <c r="AV67" s="4" t="e">
        <f>IF(AND(B67="400H", OR(AND(#REF!=#REF!, F67&lt;=#REF!), AND(#REF!=#REF!, F67&lt;=#REF!), AND(#REF!=#REF!, F67&lt;=#REF!), AND(#REF!=#REF!, F67&lt;=#REF!))), "CR", " ")</f>
        <v>#REF!</v>
      </c>
      <c r="AW67" s="4" t="e">
        <f>IF(AND(B67="1500SC", AND(#REF!=#REF!, F67&lt;=#REF!)), "CR", " ")</f>
        <v>#REF!</v>
      </c>
      <c r="AX67" s="4" t="e">
        <f>IF(AND(B67="2000SC", OR(AND(#REF!=#REF!, F67&lt;=#REF!), AND(#REF!=#REF!, F67&lt;=#REF!))), "CR", " ")</f>
        <v>#REF!</v>
      </c>
      <c r="AY67" s="4" t="e">
        <f>IF(AND(B67="3000SC", OR(AND(#REF!=#REF!, F67&lt;=#REF!), AND(#REF!=#REF!, F67&lt;=#REF!))), "CR", " ")</f>
        <v>#REF!</v>
      </c>
      <c r="AZ67" s="5" t="e">
        <f>IF(AND(B67="4x100", OR(AND(#REF!=#REF!, F67&lt;=#REF!), AND(#REF!=#REF!, F67&lt;=#REF!), AND(#REF!=#REF!, F67&lt;=#REF!), AND(#REF!=#REF!, F67&lt;=#REF!), AND(#REF!=#REF!, F67&lt;=#REF!))), "CR", " ")</f>
        <v>#REF!</v>
      </c>
      <c r="BA67" s="5" t="e">
        <f>IF(AND(B67="4x200", OR(AND(#REF!=#REF!, F67&lt;=#REF!), AND(#REF!=#REF!, F67&lt;=#REF!), AND(#REF!=#REF!, F67&lt;=#REF!), AND(#REF!=#REF!, F67&lt;=#REF!), AND(#REF!=#REF!, F67&lt;=#REF!))), "CR", " ")</f>
        <v>#REF!</v>
      </c>
      <c r="BB67" s="5" t="e">
        <f>IF(AND(B67="4x300", AND(#REF!=#REF!, F67&lt;=#REF!)), "CR", " ")</f>
        <v>#REF!</v>
      </c>
      <c r="BC67" s="5" t="e">
        <f>IF(AND(B67="4x400", OR(AND(#REF!=#REF!, F67&lt;=#REF!), AND(#REF!=#REF!, F67&lt;=#REF!), AND(#REF!=#REF!, F67&lt;=#REF!), AND(#REF!=#REF!, F67&lt;=#REF!))), "CR", " ")</f>
        <v>#REF!</v>
      </c>
      <c r="BD67" s="5" t="e">
        <f>IF(AND(B67="3x800", OR(AND(#REF!=#REF!, F67&lt;=#REF!), AND(#REF!=#REF!, F67&lt;=#REF!), AND(#REF!=#REF!, F67&lt;=#REF!))), "CR", " ")</f>
        <v>#REF!</v>
      </c>
      <c r="BE67" s="5" t="e">
        <f>IF(AND(B67="pentathlon", OR(AND(#REF!=#REF!, F67&gt;=#REF!), AND(#REF!=#REF!, F67&gt;=#REF!),AND(#REF!=#REF!, F67&gt;=#REF!),AND(#REF!=#REF!, F67&gt;=#REF!))), "CR", " ")</f>
        <v>#REF!</v>
      </c>
      <c r="BF67" s="5" t="e">
        <f>IF(AND(B67="heptathlon", OR(AND(#REF!=#REF!, F67&gt;=#REF!), AND(#REF!=#REF!, F67&gt;=#REF!))), "CR", " ")</f>
        <v>#REF!</v>
      </c>
      <c r="BG67" s="5" t="e">
        <f>IF(AND(B67="decathlon", OR(AND(#REF!=#REF!, F67&gt;=#REF!), AND(#REF!=#REF!, F67&gt;=#REF!),AND(#REF!=#REF!, F67&gt;=#REF!))), "CR", " ")</f>
        <v>#REF!</v>
      </c>
    </row>
    <row r="68" spans="1:59" hidden="1">
      <c r="B68" s="2">
        <v>200</v>
      </c>
      <c r="C68" s="1" t="s">
        <v>24</v>
      </c>
      <c r="D68" s="1" t="s">
        <v>25</v>
      </c>
      <c r="E68" s="6" t="s">
        <v>4</v>
      </c>
      <c r="F68" s="8">
        <v>24.3</v>
      </c>
      <c r="G68" s="10">
        <v>44688</v>
      </c>
      <c r="H68" s="1" t="s">
        <v>207</v>
      </c>
      <c r="I68" s="2" t="s">
        <v>208</v>
      </c>
    </row>
    <row r="69" spans="1:59" hidden="1">
      <c r="A69" s="1" t="e">
        <f>#REF!</f>
        <v>#REF!</v>
      </c>
      <c r="B69" s="2">
        <v>200</v>
      </c>
      <c r="C69" s="1" t="s">
        <v>39</v>
      </c>
      <c r="D69" s="1" t="s">
        <v>40</v>
      </c>
      <c r="E69" s="6" t="s">
        <v>6</v>
      </c>
      <c r="F69" s="8">
        <v>24.51</v>
      </c>
      <c r="G69" s="10">
        <v>44710</v>
      </c>
      <c r="H69" s="2" t="s">
        <v>155</v>
      </c>
      <c r="I69" s="2" t="s">
        <v>216</v>
      </c>
      <c r="J69" s="5" t="e">
        <f>IF(AND(B69=100, OR(AND(#REF!=#REF!, F69&lt;=#REF!), AND(#REF!=#REF!, F69&lt;=#REF!), AND(#REF!=#REF!, F69&lt;=#REF!), AND(#REF!=#REF!, F69&lt;=#REF!), AND(#REF!=#REF!, F69&lt;=#REF!))), "CR", " ")</f>
        <v>#REF!</v>
      </c>
      <c r="K69" s="5" t="e">
        <f>IF(AND(B69=200, OR(AND(#REF!=#REF!, F69&lt;=#REF!), AND(#REF!=#REF!, F69&lt;=#REF!), AND(#REF!=#REF!, F69&lt;=#REF!), AND(#REF!=#REF!, F69&lt;=#REF!), AND(#REF!=#REF!, F69&lt;=#REF!))), "CR", " ")</f>
        <v>#REF!</v>
      </c>
      <c r="L69" s="5" t="e">
        <f>IF(AND(B69=300, OR(AND(#REF!=#REF!, F69&lt;=#REF!), AND(#REF!=#REF!, F69&lt;=#REF!))), "CR", " ")</f>
        <v>#REF!</v>
      </c>
      <c r="M69" s="5" t="e">
        <f>IF(AND(B69=400, OR(AND(#REF!=#REF!, F69&lt;=#REF!), AND(#REF!=#REF!, F69&lt;=#REF!), AND(#REF!=#REF!, F69&lt;=#REF!), AND(#REF!=#REF!, F69&lt;=#REF!))), "CR", " ")</f>
        <v>#REF!</v>
      </c>
      <c r="N69" s="5" t="e">
        <f>IF(AND(B69=800, OR(AND(#REF!=#REF!, F69&lt;=#REF!), AND(#REF!=#REF!, F69&lt;=#REF!), AND(#REF!=#REF!, F69&lt;=#REF!), AND(#REF!=#REF!, F69&lt;=#REF!), AND(#REF!=#REF!, F69&lt;=#REF!))), "CR", " ")</f>
        <v>#REF!</v>
      </c>
      <c r="O69" s="5" t="e">
        <f>IF(AND(B69=1000, OR(AND(#REF!=#REF!, F69&lt;=#REF!), AND(#REF!=#REF!, F69&lt;=#REF!))), "CR", " ")</f>
        <v>#REF!</v>
      </c>
      <c r="P69" s="5" t="e">
        <f>IF(AND(B69=1500, OR(AND(#REF!=#REF!, F69&lt;=#REF!), AND(#REF!=#REF!, F69&lt;=#REF!), AND(#REF!=#REF!, F69&lt;=#REF!), AND(#REF!=#REF!, F69&lt;=#REF!), AND(#REF!=#REF!, F69&lt;=#REF!))), "CR", " ")</f>
        <v>#REF!</v>
      </c>
      <c r="Q69" s="5" t="e">
        <f>IF(AND(B69="1600 (Mile)",OR(AND(#REF!=#REF!,F69&lt;=#REF!),AND(#REF!=#REF!,F69&lt;=#REF!),AND(#REF!=#REF!,F69&lt;=#REF!),AND(#REF!=#REF!,F69&lt;=#REF!))),"CR"," ")</f>
        <v>#REF!</v>
      </c>
      <c r="R69" s="5" t="e">
        <f>IF(AND(B69=3000, OR(AND(#REF!=#REF!, F69&lt;=#REF!), AND(#REF!=#REF!, F69&lt;=#REF!), AND(#REF!=#REF!, F69&lt;=#REF!), AND(#REF!=#REF!, F69&lt;=#REF!))), "CR", " ")</f>
        <v>#REF!</v>
      </c>
      <c r="S69" s="5" t="e">
        <f>IF(AND(B69=5000, OR(AND(#REF!=#REF!, F69&lt;=#REF!), AND(#REF!=#REF!, F69&lt;=#REF!))), "CR", " ")</f>
        <v>#REF!</v>
      </c>
      <c r="T69" s="4" t="e">
        <f>IF(AND(B69=10000, OR(AND(#REF!=#REF!, F69&lt;=#REF!), AND(#REF!=#REF!, F69&lt;=#REF!))), "CR", " ")</f>
        <v>#REF!</v>
      </c>
      <c r="U69" s="4" t="e">
        <f>IF(AND(B69="high jump", OR(AND(#REF!=#REF!, F69&gt;=#REF!), AND(#REF!=#REF!, F69&gt;=#REF!), AND(#REF!=#REF!, F69&gt;=#REF!), AND(#REF!=#REF!, F69&gt;=#REF!), AND(#REF!=#REF!, F69&gt;=#REF!))), "CR", " ")</f>
        <v>#REF!</v>
      </c>
      <c r="V69" s="4" t="e">
        <f>IF(AND(B69="long jump", OR(AND(#REF!=#REF!, F69&gt;=#REF!), AND(#REF!=#REF!, F69&gt;=#REF!), AND(#REF!=#REF!, F69&gt;=#REF!), AND(#REF!=#REF!, F69&gt;=#REF!), AND(#REF!=#REF!, F69&gt;=#REF!))), "CR", " ")</f>
        <v>#REF!</v>
      </c>
      <c r="W69" s="4" t="e">
        <f>IF(AND(B69="triple jump", OR(AND(#REF!=#REF!, F69&gt;=#REF!), AND(#REF!=#REF!, F69&gt;=#REF!), AND(#REF!=#REF!, F69&gt;=#REF!), AND(#REF!=#REF!, F69&gt;=#REF!), AND(#REF!=#REF!, F69&gt;=#REF!))), "CR", " ")</f>
        <v>#REF!</v>
      </c>
      <c r="X69" s="4" t="e">
        <f>IF(AND(B69="pole vault", OR(AND(#REF!=#REF!, F69&gt;=#REF!), AND(#REF!=#REF!, F69&gt;=#REF!), AND(#REF!=#REF!, F69&gt;=#REF!), AND(#REF!=#REF!, F69&gt;=#REF!), AND(#REF!=#REF!, F69&gt;=#REF!))), "CR", " ")</f>
        <v>#REF!</v>
      </c>
      <c r="Y69" s="4" t="e">
        <f>IF(AND(B69="discus 1",#REF! =#REF!, F69&gt;=#REF!), "CR", " ")</f>
        <v>#REF!</v>
      </c>
      <c r="Z69" s="4" t="e">
        <f>IF(AND(B69="discus 1.25",#REF! =#REF!, F69&gt;=#REF!), "CR", " ")</f>
        <v>#REF!</v>
      </c>
      <c r="AA69" s="4" t="e">
        <f>IF(AND(B69="discus 1.5",#REF! =#REF!, F69&gt;=#REF!), "CR", " ")</f>
        <v>#REF!</v>
      </c>
      <c r="AB69" s="4" t="e">
        <f>IF(AND(B69="discus 1.75",#REF! =#REF!, F69&gt;=#REF!), "CR", " ")</f>
        <v>#REF!</v>
      </c>
      <c r="AC69" s="4" t="e">
        <f>IF(AND(B69="discus 2",#REF! =#REF!, F69&gt;=#REF!), "CR", " ")</f>
        <v>#REF!</v>
      </c>
      <c r="AD69" s="4" t="e">
        <f>IF(AND(B69="hammer 4",#REF! =#REF!, F69&gt;=#REF!), "CR", " ")</f>
        <v>#REF!</v>
      </c>
      <c r="AE69" s="4" t="e">
        <f>IF(AND(B69="hammer 5",#REF! =#REF!, F69&gt;=#REF!), "CR", " ")</f>
        <v>#REF!</v>
      </c>
      <c r="AF69" s="4" t="e">
        <f>IF(AND(B69="hammer 6",#REF! =#REF!, F69&gt;=#REF!), "CR", " ")</f>
        <v>#REF!</v>
      </c>
      <c r="AG69" s="4" t="e">
        <f>IF(AND(B69="hammer 7.26",#REF! =#REF!, F69&gt;=#REF!), "CR", " ")</f>
        <v>#REF!</v>
      </c>
      <c r="AH69" s="4" t="e">
        <f>IF(AND(B69="javelin 400",#REF! =#REF!, F69&gt;=#REF!), "CR", " ")</f>
        <v>#REF!</v>
      </c>
      <c r="AI69" s="4" t="e">
        <f>IF(AND(B69="javelin 600",#REF! =#REF!, F69&gt;=#REF!), "CR", " ")</f>
        <v>#REF!</v>
      </c>
      <c r="AJ69" s="4" t="e">
        <f>IF(AND(B69="javelin 700",#REF! =#REF!, F69&gt;=#REF!), "CR", " ")</f>
        <v>#REF!</v>
      </c>
      <c r="AK69" s="4" t="e">
        <f>IF(AND(B69="javelin 800", OR(AND(#REF!=#REF!, F69&gt;=#REF!), AND(#REF!=#REF!, F69&gt;=#REF!))), "CR", " ")</f>
        <v>#REF!</v>
      </c>
      <c r="AL69" s="4" t="e">
        <f>IF(AND(B69="shot 3",#REF! =#REF!, F69&gt;=#REF!), "CR", " ")</f>
        <v>#REF!</v>
      </c>
      <c r="AM69" s="4" t="e">
        <f>IF(AND(B69="shot 4",#REF! =#REF!, F69&gt;=#REF!), "CR", " ")</f>
        <v>#REF!</v>
      </c>
      <c r="AN69" s="4" t="e">
        <f>IF(AND(B69="shot 5",#REF! =#REF!, F69&gt;=#REF!), "CR", " ")</f>
        <v>#REF!</v>
      </c>
      <c r="AO69" s="4" t="e">
        <f>IF(AND(B69="shot 6",#REF! =#REF!, F69&gt;=#REF!), "CR", " ")</f>
        <v>#REF!</v>
      </c>
      <c r="AP69" s="4" t="e">
        <f>IF(AND(B69="shot 7.26",#REF! =#REF!, F69&gt;=#REF!), "CR", " ")</f>
        <v>#REF!</v>
      </c>
      <c r="AQ69" s="4" t="e">
        <f>IF(AND(B69="60H",OR(AND(#REF!=#REF!,F69&lt;=#REF!),AND(#REF!=#REF!,F69&lt;=#REF!),AND(#REF!=#REF!,F69&lt;=#REF!),AND(#REF!=#REF!,F69&lt;=#REF!),AND(#REF!=#REF!,F69&lt;=#REF!))),"CR"," ")</f>
        <v>#REF!</v>
      </c>
      <c r="AR69" s="4" t="e">
        <f>IF(AND(B69="75H", AND(#REF!=#REF!, F69&lt;=#REF!)), "CR", " ")</f>
        <v>#REF!</v>
      </c>
      <c r="AS69" s="4" t="e">
        <f>IF(AND(B69="80H", AND(#REF!=#REF!, F69&lt;=#REF!)), "CR", " ")</f>
        <v>#REF!</v>
      </c>
      <c r="AT69" s="4" t="e">
        <f>IF(AND(B69="100H", AND(#REF!=#REF!, F69&lt;=#REF!)), "CR", " ")</f>
        <v>#REF!</v>
      </c>
      <c r="AU69" s="4" t="e">
        <f>IF(AND(B69="110H", OR(AND(#REF!=#REF!, F69&lt;=#REF!), AND(#REF!=#REF!, F69&lt;=#REF!))), "CR", " ")</f>
        <v>#REF!</v>
      </c>
      <c r="AV69" s="4" t="e">
        <f>IF(AND(B69="400H", OR(AND(#REF!=#REF!, F69&lt;=#REF!), AND(#REF!=#REF!, F69&lt;=#REF!), AND(#REF!=#REF!, F69&lt;=#REF!), AND(#REF!=#REF!, F69&lt;=#REF!))), "CR", " ")</f>
        <v>#REF!</v>
      </c>
      <c r="AW69" s="4" t="e">
        <f>IF(AND(B69="1500SC", AND(#REF!=#REF!, F69&lt;=#REF!)), "CR", " ")</f>
        <v>#REF!</v>
      </c>
      <c r="AX69" s="4" t="e">
        <f>IF(AND(B69="2000SC", OR(AND(#REF!=#REF!, F69&lt;=#REF!), AND(#REF!=#REF!, F69&lt;=#REF!))), "CR", " ")</f>
        <v>#REF!</v>
      </c>
      <c r="AY69" s="4" t="e">
        <f>IF(AND(B69="3000SC", OR(AND(#REF!=#REF!, F69&lt;=#REF!), AND(#REF!=#REF!, F69&lt;=#REF!))), "CR", " ")</f>
        <v>#REF!</v>
      </c>
      <c r="AZ69" s="5" t="e">
        <f>IF(AND(B69="4x100", OR(AND(#REF!=#REF!, F69&lt;=#REF!), AND(#REF!=#REF!, F69&lt;=#REF!), AND(#REF!=#REF!, F69&lt;=#REF!), AND(#REF!=#REF!, F69&lt;=#REF!), AND(#REF!=#REF!, F69&lt;=#REF!))), "CR", " ")</f>
        <v>#REF!</v>
      </c>
      <c r="BA69" s="5" t="e">
        <f>IF(AND(B69="4x200", OR(AND(#REF!=#REF!, F69&lt;=#REF!), AND(#REF!=#REF!, F69&lt;=#REF!), AND(#REF!=#REF!, F69&lt;=#REF!), AND(#REF!=#REF!, F69&lt;=#REF!), AND(#REF!=#REF!, F69&lt;=#REF!))), "CR", " ")</f>
        <v>#REF!</v>
      </c>
      <c r="BB69" s="5" t="e">
        <f>IF(AND(B69="4x300", AND(#REF!=#REF!, F69&lt;=#REF!)), "CR", " ")</f>
        <v>#REF!</v>
      </c>
      <c r="BC69" s="5" t="e">
        <f>IF(AND(B69="4x400", OR(AND(#REF!=#REF!, F69&lt;=#REF!), AND(#REF!=#REF!, F69&lt;=#REF!), AND(#REF!=#REF!, F69&lt;=#REF!), AND(#REF!=#REF!, F69&lt;=#REF!))), "CR", " ")</f>
        <v>#REF!</v>
      </c>
      <c r="BD69" s="5" t="e">
        <f>IF(AND(B69="3x800", OR(AND(#REF!=#REF!, F69&lt;=#REF!), AND(#REF!=#REF!, F69&lt;=#REF!), AND(#REF!=#REF!, F69&lt;=#REF!))), "CR", " ")</f>
        <v>#REF!</v>
      </c>
      <c r="BE69" s="5" t="e">
        <f>IF(AND(B69="pentathlon", OR(AND(#REF!=#REF!, F69&gt;=#REF!), AND(#REF!=#REF!, F69&gt;=#REF!),AND(#REF!=#REF!, F69&gt;=#REF!),AND(#REF!=#REF!, F69&gt;=#REF!))), "CR", " ")</f>
        <v>#REF!</v>
      </c>
      <c r="BF69" s="5" t="e">
        <f>IF(AND(B69="heptathlon", OR(AND(#REF!=#REF!, F69&gt;=#REF!), AND(#REF!=#REF!, F69&gt;=#REF!))), "CR", " ")</f>
        <v>#REF!</v>
      </c>
      <c r="BG69" s="5" t="e">
        <f>IF(AND(B69="decathlon", OR(AND(#REF!=#REF!, F69&gt;=#REF!), AND(#REF!=#REF!, F69&gt;=#REF!),AND(#REF!=#REF!, F69&gt;=#REF!))), "CR", " ")</f>
        <v>#REF!</v>
      </c>
    </row>
    <row r="70" spans="1:59">
      <c r="A70" s="1" t="e">
        <f>#REF!</f>
        <v>#REF!</v>
      </c>
      <c r="B70" s="2">
        <v>200</v>
      </c>
      <c r="C70" s="1" t="s">
        <v>51</v>
      </c>
      <c r="D70" s="1" t="s">
        <v>92</v>
      </c>
      <c r="E70" s="6" t="s">
        <v>5</v>
      </c>
      <c r="F70" s="8">
        <v>25.2</v>
      </c>
      <c r="G70" s="10">
        <v>44773</v>
      </c>
      <c r="H70" s="2" t="s">
        <v>155</v>
      </c>
      <c r="I70" s="2" t="s">
        <v>177</v>
      </c>
      <c r="J70" s="5" t="e">
        <f>IF(AND(B70=100, OR(AND(#REF!=#REF!, F70&lt;=#REF!), AND(#REF!=#REF!, F70&lt;=#REF!), AND(#REF!=#REF!, F70&lt;=#REF!), AND(#REF!=#REF!, F70&lt;=#REF!), AND(#REF!=#REF!, F70&lt;=#REF!))), "CR", " ")</f>
        <v>#REF!</v>
      </c>
      <c r="K70" s="5" t="e">
        <f>IF(AND(B70=200, OR(AND(#REF!=#REF!, F70&lt;=#REF!), AND(#REF!=#REF!, F70&lt;=#REF!), AND(#REF!=#REF!, F70&lt;=#REF!), AND(#REF!=#REF!, F70&lt;=#REF!), AND(#REF!=#REF!, F70&lt;=#REF!))), "CR", " ")</f>
        <v>#REF!</v>
      </c>
      <c r="L70" s="5" t="e">
        <f>IF(AND(B70=300, OR(AND(#REF!=#REF!, F70&lt;=#REF!), AND(#REF!=#REF!, F70&lt;=#REF!))), "CR", " ")</f>
        <v>#REF!</v>
      </c>
      <c r="M70" s="5"/>
      <c r="N70" s="5"/>
      <c r="O70" s="5"/>
      <c r="P70" s="5"/>
      <c r="Q70" s="5" t="e">
        <f>IF(AND(B70="1600 (Mile)",OR(AND(#REF!=#REF!,F70&lt;=#REF!),AND(#REF!=#REF!,F70&lt;=#REF!),AND(#REF!=#REF!,F70&lt;=#REF!),AND(#REF!=#REF!,F70&lt;=#REF!))),"CR"," ")</f>
        <v>#REF!</v>
      </c>
      <c r="R70" s="5"/>
      <c r="S70" s="5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5"/>
      <c r="BA70" s="5"/>
      <c r="BB70" s="5"/>
      <c r="BC70" s="5"/>
      <c r="BD70" s="5"/>
      <c r="BE70" s="5"/>
      <c r="BF70" s="5"/>
      <c r="BG70" s="5"/>
    </row>
    <row r="71" spans="1:59" hidden="1">
      <c r="A71" s="1" t="e">
        <f>#REF!</f>
        <v>#REF!</v>
      </c>
      <c r="B71" s="2">
        <v>200</v>
      </c>
      <c r="C71" s="1" t="s">
        <v>88</v>
      </c>
      <c r="D71" s="1" t="s">
        <v>84</v>
      </c>
      <c r="E71" s="6" t="s">
        <v>8</v>
      </c>
      <c r="F71" s="8">
        <v>25.39</v>
      </c>
      <c r="G71" s="10">
        <v>44661</v>
      </c>
      <c r="H71" s="2" t="s">
        <v>128</v>
      </c>
      <c r="I71" s="2" t="s">
        <v>129</v>
      </c>
      <c r="J71" s="5" t="e">
        <f>IF(AND(B71=100, OR(AND(#REF!=#REF!, F71&lt;=#REF!), AND(#REF!=#REF!, F71&lt;=#REF!), AND(#REF!=#REF!, F71&lt;=#REF!), AND(#REF!=#REF!, F71&lt;=#REF!), AND(#REF!=#REF!, F71&lt;=#REF!))), "CR", " ")</f>
        <v>#REF!</v>
      </c>
      <c r="K71" s="5" t="e">
        <f>IF(AND(B71=200, OR(AND(#REF!=#REF!, F71&lt;=#REF!), AND(#REF!=#REF!, F71&lt;=#REF!), AND(#REF!=#REF!, F71&lt;=#REF!), AND(#REF!=#REF!, F71&lt;=#REF!), AND(#REF!=#REF!, F71&lt;=#REF!))), "CR", " ")</f>
        <v>#REF!</v>
      </c>
      <c r="L71" s="5" t="e">
        <f>IF(AND(B71=300, OR(AND(#REF!=#REF!, F71&lt;=#REF!), AND(#REF!=#REF!, F71&lt;=#REF!))), "CR", " ")</f>
        <v>#REF!</v>
      </c>
      <c r="M71" s="5" t="e">
        <f>IF(AND(B71=400, OR(AND(#REF!=#REF!, F71&lt;=#REF!), AND(#REF!=#REF!, F71&lt;=#REF!), AND(#REF!=#REF!, F71&lt;=#REF!), AND(#REF!=#REF!, F71&lt;=#REF!))), "CR", " ")</f>
        <v>#REF!</v>
      </c>
      <c r="N71" s="5" t="e">
        <f>IF(AND(B71=800, OR(AND(#REF!=#REF!, F71&lt;=#REF!), AND(#REF!=#REF!, F71&lt;=#REF!), AND(#REF!=#REF!, F71&lt;=#REF!), AND(#REF!=#REF!, F71&lt;=#REF!), AND(#REF!=#REF!, F71&lt;=#REF!))), "CR", " ")</f>
        <v>#REF!</v>
      </c>
      <c r="O71" s="5" t="e">
        <f>IF(AND(B71=1000, OR(AND(#REF!=#REF!, F71&lt;=#REF!), AND(#REF!=#REF!, F71&lt;=#REF!))), "CR", " ")</f>
        <v>#REF!</v>
      </c>
      <c r="P71" s="5" t="e">
        <f>IF(AND(B71=1500, OR(AND(#REF!=#REF!, F71&lt;=#REF!), AND(#REF!=#REF!, F71&lt;=#REF!), AND(#REF!=#REF!, F71&lt;=#REF!), AND(#REF!=#REF!, F71&lt;=#REF!), AND(#REF!=#REF!, F71&lt;=#REF!))), "CR", " ")</f>
        <v>#REF!</v>
      </c>
      <c r="Q71" s="5" t="e">
        <f>IF(AND(B71="1600 (Mile)",OR(AND(#REF!=#REF!,F71&lt;=#REF!),AND(#REF!=#REF!,F71&lt;=#REF!),AND(#REF!=#REF!,F71&lt;=#REF!),AND(#REF!=#REF!,F71&lt;=#REF!))),"CR"," ")</f>
        <v>#REF!</v>
      </c>
      <c r="R71" s="5" t="e">
        <f>IF(AND(B71=3000, OR(AND(#REF!=#REF!, F71&lt;=#REF!), AND(#REF!=#REF!, F71&lt;=#REF!), AND(#REF!=#REF!, F71&lt;=#REF!), AND(#REF!=#REF!, F71&lt;=#REF!))), "CR", " ")</f>
        <v>#REF!</v>
      </c>
      <c r="S71" s="5" t="e">
        <f>IF(AND(B71=5000, OR(AND(#REF!=#REF!, F71&lt;=#REF!), AND(#REF!=#REF!, F71&lt;=#REF!))), "CR", " ")</f>
        <v>#REF!</v>
      </c>
      <c r="T71" s="4" t="e">
        <f>IF(AND(B71=10000, OR(AND(#REF!=#REF!, F71&lt;=#REF!), AND(#REF!=#REF!, F71&lt;=#REF!))), "CR", " ")</f>
        <v>#REF!</v>
      </c>
      <c r="U71" s="4" t="e">
        <f>IF(AND(B71="high jump", OR(AND(#REF!=#REF!, F71&gt;=#REF!), AND(#REF!=#REF!, F71&gt;=#REF!), AND(#REF!=#REF!, F71&gt;=#REF!), AND(#REF!=#REF!, F71&gt;=#REF!), AND(#REF!=#REF!, F71&gt;=#REF!))), "CR", " ")</f>
        <v>#REF!</v>
      </c>
      <c r="V71" s="4" t="e">
        <f>IF(AND(B71="long jump", OR(AND(#REF!=#REF!, F71&gt;=#REF!), AND(#REF!=#REF!, F71&gt;=#REF!), AND(#REF!=#REF!, F71&gt;=#REF!), AND(#REF!=#REF!, F71&gt;=#REF!), AND(#REF!=#REF!, F71&gt;=#REF!))), "CR", " ")</f>
        <v>#REF!</v>
      </c>
      <c r="W71" s="4" t="e">
        <f>IF(AND(B71="triple jump", OR(AND(#REF!=#REF!, F71&gt;=#REF!), AND(#REF!=#REF!, F71&gt;=#REF!), AND(#REF!=#REF!, F71&gt;=#REF!), AND(#REF!=#REF!, F71&gt;=#REF!), AND(#REF!=#REF!, F71&gt;=#REF!))), "CR", " ")</f>
        <v>#REF!</v>
      </c>
      <c r="X71" s="4" t="e">
        <f>IF(AND(B71="pole vault", OR(AND(#REF!=#REF!, F71&gt;=#REF!), AND(#REF!=#REF!, F71&gt;=#REF!), AND(#REF!=#REF!, F71&gt;=#REF!), AND(#REF!=#REF!, F71&gt;=#REF!), AND(#REF!=#REF!, F71&gt;=#REF!))), "CR", " ")</f>
        <v>#REF!</v>
      </c>
      <c r="Y71" s="4" t="e">
        <f>IF(AND(B71="discus 1",#REF! =#REF!, F71&gt;=#REF!), "CR", " ")</f>
        <v>#REF!</v>
      </c>
      <c r="Z71" s="4" t="e">
        <f>IF(AND(B71="discus 1.25",#REF! =#REF!, F71&gt;=#REF!), "CR", " ")</f>
        <v>#REF!</v>
      </c>
      <c r="AA71" s="4" t="e">
        <f>IF(AND(B71="discus 1.5",#REF! =#REF!, F71&gt;=#REF!), "CR", " ")</f>
        <v>#REF!</v>
      </c>
      <c r="AB71" s="4" t="e">
        <f>IF(AND(B71="discus 1.75",#REF! =#REF!, F71&gt;=#REF!), "CR", " ")</f>
        <v>#REF!</v>
      </c>
      <c r="AC71" s="4" t="e">
        <f>IF(AND(B71="discus 2",#REF! =#REF!, F71&gt;=#REF!), "CR", " ")</f>
        <v>#REF!</v>
      </c>
      <c r="AD71" s="4" t="e">
        <f>IF(AND(B71="hammer 4",#REF! =#REF!, F71&gt;=#REF!), "CR", " ")</f>
        <v>#REF!</v>
      </c>
      <c r="AE71" s="4" t="e">
        <f>IF(AND(B71="hammer 5",#REF! =#REF!, F71&gt;=#REF!), "CR", " ")</f>
        <v>#REF!</v>
      </c>
      <c r="AF71" s="4" t="e">
        <f>IF(AND(B71="hammer 6",#REF! =#REF!, F71&gt;=#REF!), "CR", " ")</f>
        <v>#REF!</v>
      </c>
      <c r="AG71" s="4" t="e">
        <f>IF(AND(B71="hammer 7.26",#REF! =#REF!, F71&gt;=#REF!), "CR", " ")</f>
        <v>#REF!</v>
      </c>
      <c r="AH71" s="4" t="e">
        <f>IF(AND(B71="javelin 400",#REF! =#REF!, F71&gt;=#REF!), "CR", " ")</f>
        <v>#REF!</v>
      </c>
      <c r="AI71" s="4" t="e">
        <f>IF(AND(B71="javelin 600",#REF! =#REF!, F71&gt;=#REF!), "CR", " ")</f>
        <v>#REF!</v>
      </c>
      <c r="AJ71" s="4" t="e">
        <f>IF(AND(B71="javelin 700",#REF! =#REF!, F71&gt;=#REF!), "CR", " ")</f>
        <v>#REF!</v>
      </c>
      <c r="AK71" s="4" t="e">
        <f>IF(AND(B71="javelin 800", OR(AND(#REF!=#REF!, F71&gt;=#REF!), AND(#REF!=#REF!, F71&gt;=#REF!))), "CR", " ")</f>
        <v>#REF!</v>
      </c>
      <c r="AL71" s="4" t="e">
        <f>IF(AND(B71="shot 3",#REF! =#REF!, F71&gt;=#REF!), "CR", " ")</f>
        <v>#REF!</v>
      </c>
      <c r="AM71" s="4" t="e">
        <f>IF(AND(B71="shot 4",#REF! =#REF!, F71&gt;=#REF!), "CR", " ")</f>
        <v>#REF!</v>
      </c>
      <c r="AN71" s="4" t="e">
        <f>IF(AND(B71="shot 5",#REF! =#REF!, F71&gt;=#REF!), "CR", " ")</f>
        <v>#REF!</v>
      </c>
      <c r="AO71" s="4" t="e">
        <f>IF(AND(B71="shot 6",#REF! =#REF!, F71&gt;=#REF!), "CR", " ")</f>
        <v>#REF!</v>
      </c>
      <c r="AP71" s="4" t="e">
        <f>IF(AND(B71="shot 7.26",#REF! =#REF!, F71&gt;=#REF!), "CR", " ")</f>
        <v>#REF!</v>
      </c>
      <c r="AQ71" s="4" t="e">
        <f>IF(AND(B71="60H",OR(AND(#REF!=#REF!,F71&lt;=#REF!),AND(#REF!=#REF!,F71&lt;=#REF!),AND(#REF!=#REF!,F71&lt;=#REF!),AND(#REF!=#REF!,F71&lt;=#REF!),AND(#REF!=#REF!,F71&lt;=#REF!))),"CR"," ")</f>
        <v>#REF!</v>
      </c>
      <c r="AR71" s="4" t="e">
        <f>IF(AND(B71="75H", AND(#REF!=#REF!, F71&lt;=#REF!)), "CR", " ")</f>
        <v>#REF!</v>
      </c>
      <c r="AS71" s="4" t="e">
        <f>IF(AND(B71="80H", AND(#REF!=#REF!, F71&lt;=#REF!)), "CR", " ")</f>
        <v>#REF!</v>
      </c>
      <c r="AT71" s="4" t="e">
        <f>IF(AND(B71="100H", AND(#REF!=#REF!, F71&lt;=#REF!)), "CR", " ")</f>
        <v>#REF!</v>
      </c>
      <c r="AU71" s="4" t="e">
        <f>IF(AND(B71="110H", OR(AND(#REF!=#REF!, F71&lt;=#REF!), AND(#REF!=#REF!, F71&lt;=#REF!))), "CR", " ")</f>
        <v>#REF!</v>
      </c>
      <c r="AV71" s="4" t="e">
        <f>IF(AND(B71="400H", OR(AND(#REF!=#REF!, F71&lt;=#REF!), AND(#REF!=#REF!, F71&lt;=#REF!), AND(#REF!=#REF!, F71&lt;=#REF!), AND(#REF!=#REF!, F71&lt;=#REF!))), "CR", " ")</f>
        <v>#REF!</v>
      </c>
      <c r="AW71" s="4" t="e">
        <f>IF(AND(B71="1500SC", AND(#REF!=#REF!, F71&lt;=#REF!)), "CR", " ")</f>
        <v>#REF!</v>
      </c>
      <c r="AX71" s="4" t="e">
        <f>IF(AND(B71="2000SC", OR(AND(#REF!=#REF!, F71&lt;=#REF!), AND(#REF!=#REF!, F71&lt;=#REF!))), "CR", " ")</f>
        <v>#REF!</v>
      </c>
      <c r="AY71" s="4" t="e">
        <f>IF(AND(B71="3000SC", OR(AND(#REF!=#REF!, F71&lt;=#REF!), AND(#REF!=#REF!, F71&lt;=#REF!))), "CR", " ")</f>
        <v>#REF!</v>
      </c>
      <c r="AZ71" s="5" t="e">
        <f>IF(AND(B71="4x100", OR(AND(#REF!=#REF!, F71&lt;=#REF!), AND(#REF!=#REF!, F71&lt;=#REF!), AND(#REF!=#REF!, F71&lt;=#REF!), AND(#REF!=#REF!, F71&lt;=#REF!), AND(#REF!=#REF!, F71&lt;=#REF!))), "CR", " ")</f>
        <v>#REF!</v>
      </c>
      <c r="BA71" s="5" t="e">
        <f>IF(AND(B71="4x200", OR(AND(#REF!=#REF!, F71&lt;=#REF!), AND(#REF!=#REF!, F71&lt;=#REF!), AND(#REF!=#REF!, F71&lt;=#REF!), AND(#REF!=#REF!, F71&lt;=#REF!), AND(#REF!=#REF!, F71&lt;=#REF!))), "CR", " ")</f>
        <v>#REF!</v>
      </c>
      <c r="BB71" s="5" t="e">
        <f>IF(AND(B71="4x300", AND(#REF!=#REF!, F71&lt;=#REF!)), "CR", " ")</f>
        <v>#REF!</v>
      </c>
      <c r="BC71" s="5" t="e">
        <f>IF(AND(B71="4x400", OR(AND(#REF!=#REF!, F71&lt;=#REF!), AND(#REF!=#REF!, F71&lt;=#REF!), AND(#REF!=#REF!, F71&lt;=#REF!), AND(#REF!=#REF!, F71&lt;=#REF!))), "CR", " ")</f>
        <v>#REF!</v>
      </c>
      <c r="BD71" s="5" t="e">
        <f>IF(AND(B71="3x800", OR(AND(#REF!=#REF!, F71&lt;=#REF!), AND(#REF!=#REF!, F71&lt;=#REF!), AND(#REF!=#REF!, F71&lt;=#REF!))), "CR", " ")</f>
        <v>#REF!</v>
      </c>
      <c r="BE71" s="5" t="e">
        <f>IF(AND(B71="pentathlon", OR(AND(#REF!=#REF!, F71&gt;=#REF!), AND(#REF!=#REF!, F71&gt;=#REF!),AND(#REF!=#REF!, F71&gt;=#REF!),AND(#REF!=#REF!, F71&gt;=#REF!))), "CR", " ")</f>
        <v>#REF!</v>
      </c>
      <c r="BF71" s="5" t="e">
        <f>IF(AND(B71="heptathlon", OR(AND(#REF!=#REF!, F71&gt;=#REF!), AND(#REF!=#REF!, F71&gt;=#REF!))), "CR", " ")</f>
        <v>#REF!</v>
      </c>
      <c r="BG71" s="5" t="e">
        <f>IF(AND(B71="decathlon", OR(AND(#REF!=#REF!, F71&gt;=#REF!), AND(#REF!=#REF!, F71&gt;=#REF!),AND(#REF!=#REF!, F71&gt;=#REF!))), "CR", " ")</f>
        <v>#REF!</v>
      </c>
    </row>
    <row r="72" spans="1:59">
      <c r="B72" s="2">
        <v>200</v>
      </c>
      <c r="C72" s="1" t="s">
        <v>200</v>
      </c>
      <c r="D72" s="1" t="s">
        <v>201</v>
      </c>
      <c r="E72" s="6" t="s">
        <v>5</v>
      </c>
      <c r="F72" s="8">
        <v>26.41</v>
      </c>
      <c r="G72" s="9">
        <v>44773</v>
      </c>
      <c r="H72" s="1" t="s">
        <v>155</v>
      </c>
      <c r="I72" s="1" t="s">
        <v>177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5"/>
      <c r="BA72" s="5"/>
      <c r="BB72" s="5"/>
      <c r="BC72" s="5"/>
      <c r="BD72" s="5"/>
      <c r="BE72" s="5"/>
      <c r="BF72" s="5"/>
      <c r="BG72" s="5"/>
    </row>
    <row r="73" spans="1:59">
      <c r="A73" s="1" t="e">
        <f>#REF!</f>
        <v>#REF!</v>
      </c>
      <c r="B73" s="2">
        <v>200</v>
      </c>
      <c r="C73" s="1" t="s">
        <v>110</v>
      </c>
      <c r="D73" s="1" t="s">
        <v>111</v>
      </c>
      <c r="E73" s="6" t="s">
        <v>5</v>
      </c>
      <c r="F73" s="8">
        <v>27.24</v>
      </c>
      <c r="G73" s="10">
        <v>44682</v>
      </c>
      <c r="H73" s="2" t="s">
        <v>155</v>
      </c>
      <c r="I73" s="2" t="s">
        <v>177</v>
      </c>
      <c r="J73" s="5" t="e">
        <f>IF(AND(B73=100, OR(AND(#REF!=#REF!, F73&lt;=#REF!), AND(#REF!=#REF!, F73&lt;=#REF!), AND(#REF!=#REF!, F73&lt;=#REF!), AND(#REF!=#REF!, F73&lt;=#REF!), AND(#REF!=#REF!, F73&lt;=#REF!))), "CR", " ")</f>
        <v>#REF!</v>
      </c>
      <c r="K73" s="5" t="e">
        <f>IF(AND(B73=200, OR(AND(#REF!=#REF!, F73&lt;=#REF!), AND(#REF!=#REF!, F73&lt;=#REF!), AND(#REF!=#REF!, F73&lt;=#REF!), AND(#REF!=#REF!, F73&lt;=#REF!), AND(#REF!=#REF!, F73&lt;=#REF!))), "CR", " ")</f>
        <v>#REF!</v>
      </c>
      <c r="L73" s="5" t="e">
        <f>IF(AND(B73=300, OR(AND(#REF!=#REF!, F73&lt;=#REF!), AND(#REF!=#REF!, F73&lt;=#REF!))), "CR", " ")</f>
        <v>#REF!</v>
      </c>
      <c r="M73" s="5" t="e">
        <f>IF(AND(B73=400, OR(AND(#REF!=#REF!, F73&lt;=#REF!), AND(#REF!=#REF!, F73&lt;=#REF!), AND(#REF!=#REF!, F73&lt;=#REF!), AND(#REF!=#REF!, F73&lt;=#REF!))), "CR", " ")</f>
        <v>#REF!</v>
      </c>
      <c r="N73" s="5" t="e">
        <f>IF(AND(B73=800, OR(AND(#REF!=#REF!, F73&lt;=#REF!), AND(#REF!=#REF!, F73&lt;=#REF!), AND(#REF!=#REF!, F73&lt;=#REF!), AND(#REF!=#REF!, F73&lt;=#REF!), AND(#REF!=#REF!, F73&lt;=#REF!))), "CR", " ")</f>
        <v>#REF!</v>
      </c>
      <c r="O73" s="5" t="e">
        <f>IF(AND(B73=1000, OR(AND(#REF!=#REF!, F73&lt;=#REF!), AND(#REF!=#REF!, F73&lt;=#REF!))), "CR", " ")</f>
        <v>#REF!</v>
      </c>
      <c r="P73" s="5" t="e">
        <f>IF(AND(B73=1500, OR(AND(#REF!=#REF!, F73&lt;=#REF!), AND(#REF!=#REF!, F73&lt;=#REF!), AND(#REF!=#REF!, F73&lt;=#REF!), AND(#REF!=#REF!, F73&lt;=#REF!), AND(#REF!=#REF!, F73&lt;=#REF!))), "CR", " ")</f>
        <v>#REF!</v>
      </c>
      <c r="Q73" s="5" t="e">
        <f>IF(AND(B73="1600 (Mile)",OR(AND(#REF!=#REF!,F73&lt;=#REF!),AND(#REF!=#REF!,F73&lt;=#REF!),AND(#REF!=#REF!,F73&lt;=#REF!),AND(#REF!=#REF!,F73&lt;=#REF!))),"CR"," ")</f>
        <v>#REF!</v>
      </c>
      <c r="R73" s="5" t="e">
        <f>IF(AND(B73=3000, OR(AND(#REF!=#REF!, F73&lt;=#REF!), AND(#REF!=#REF!, F73&lt;=#REF!), AND(#REF!=#REF!, F73&lt;=#REF!), AND(#REF!=#REF!, F73&lt;=#REF!))), "CR", " ")</f>
        <v>#REF!</v>
      </c>
      <c r="S73" s="5" t="e">
        <f>IF(AND(B73=5000, OR(AND(#REF!=#REF!, F73&lt;=#REF!), AND(#REF!=#REF!, F73&lt;=#REF!))), "CR", " ")</f>
        <v>#REF!</v>
      </c>
      <c r="T73" s="4" t="e">
        <f>IF(AND(B73=10000, OR(AND(#REF!=#REF!, F73&lt;=#REF!), AND(#REF!=#REF!, F73&lt;=#REF!))), "CR", " ")</f>
        <v>#REF!</v>
      </c>
      <c r="U73" s="4" t="e">
        <f>IF(AND(B73="high jump", OR(AND(#REF!=#REF!, F73&gt;=#REF!), AND(#REF!=#REF!, F73&gt;=#REF!), AND(#REF!=#REF!, F73&gt;=#REF!), AND(#REF!=#REF!, F73&gt;=#REF!), AND(#REF!=#REF!, F73&gt;=#REF!))), "CR", " ")</f>
        <v>#REF!</v>
      </c>
      <c r="V73" s="4" t="e">
        <f>IF(AND(B73="long jump", OR(AND(#REF!=#REF!, F73&gt;=#REF!), AND(#REF!=#REF!, F73&gt;=#REF!), AND(#REF!=#REF!, F73&gt;=#REF!), AND(#REF!=#REF!, F73&gt;=#REF!), AND(#REF!=#REF!, F73&gt;=#REF!))), "CR", " ")</f>
        <v>#REF!</v>
      </c>
      <c r="W73" s="4" t="e">
        <f>IF(AND(B73="triple jump", OR(AND(#REF!=#REF!, F73&gt;=#REF!), AND(#REF!=#REF!, F73&gt;=#REF!), AND(#REF!=#REF!, F73&gt;=#REF!), AND(#REF!=#REF!, F73&gt;=#REF!), AND(#REF!=#REF!, F73&gt;=#REF!))), "CR", " ")</f>
        <v>#REF!</v>
      </c>
      <c r="X73" s="4" t="e">
        <f>IF(AND(B73="pole vault", OR(AND(#REF!=#REF!, F73&gt;=#REF!), AND(#REF!=#REF!, F73&gt;=#REF!), AND(#REF!=#REF!, F73&gt;=#REF!), AND(#REF!=#REF!, F73&gt;=#REF!), AND(#REF!=#REF!, F73&gt;=#REF!))), "CR", " ")</f>
        <v>#REF!</v>
      </c>
      <c r="Y73" s="4" t="e">
        <f>IF(AND(B73="discus 1",#REF! =#REF!, F73&gt;=#REF!), "CR", " ")</f>
        <v>#REF!</v>
      </c>
      <c r="Z73" s="4" t="e">
        <f>IF(AND(B73="discus 1.25",#REF! =#REF!, F73&gt;=#REF!), "CR", " ")</f>
        <v>#REF!</v>
      </c>
      <c r="AA73" s="4" t="e">
        <f>IF(AND(B73="discus 1.5",#REF! =#REF!, F73&gt;=#REF!), "CR", " ")</f>
        <v>#REF!</v>
      </c>
      <c r="AB73" s="4" t="e">
        <f>IF(AND(B73="discus 1.75",#REF! =#REF!, F73&gt;=#REF!), "CR", " ")</f>
        <v>#REF!</v>
      </c>
      <c r="AC73" s="4" t="e">
        <f>IF(AND(B73="discus 2",#REF! =#REF!, F73&gt;=#REF!), "CR", " ")</f>
        <v>#REF!</v>
      </c>
      <c r="AD73" s="4" t="e">
        <f>IF(AND(B73="hammer 4",#REF! =#REF!, F73&gt;=#REF!), "CR", " ")</f>
        <v>#REF!</v>
      </c>
      <c r="AE73" s="4" t="e">
        <f>IF(AND(B73="hammer 5",#REF! =#REF!, F73&gt;=#REF!), "CR", " ")</f>
        <v>#REF!</v>
      </c>
      <c r="AF73" s="4" t="e">
        <f>IF(AND(B73="hammer 6",#REF! =#REF!, F73&gt;=#REF!), "CR", " ")</f>
        <v>#REF!</v>
      </c>
      <c r="AG73" s="4" t="e">
        <f>IF(AND(B73="hammer 7.26",#REF! =#REF!, F73&gt;=#REF!), "CR", " ")</f>
        <v>#REF!</v>
      </c>
      <c r="AH73" s="4" t="e">
        <f>IF(AND(B73="javelin 400",#REF! =#REF!, F73&gt;=#REF!), "CR", " ")</f>
        <v>#REF!</v>
      </c>
      <c r="AI73" s="4" t="e">
        <f>IF(AND(B73="javelin 600",#REF! =#REF!, F73&gt;=#REF!), "CR", " ")</f>
        <v>#REF!</v>
      </c>
      <c r="AJ73" s="4" t="e">
        <f>IF(AND(B73="javelin 700",#REF! =#REF!, F73&gt;=#REF!), "CR", " ")</f>
        <v>#REF!</v>
      </c>
      <c r="AK73" s="4" t="e">
        <f>IF(AND(B73="javelin 800", OR(AND(#REF!=#REF!, F73&gt;=#REF!), AND(#REF!=#REF!, F73&gt;=#REF!))), "CR", " ")</f>
        <v>#REF!</v>
      </c>
      <c r="AL73" s="4" t="e">
        <f>IF(AND(B73="shot 3",#REF! =#REF!, F73&gt;=#REF!), "CR", " ")</f>
        <v>#REF!</v>
      </c>
      <c r="AM73" s="4" t="e">
        <f>IF(AND(B73="shot 4",#REF! =#REF!, F73&gt;=#REF!), "CR", " ")</f>
        <v>#REF!</v>
      </c>
      <c r="AN73" s="4" t="e">
        <f>IF(AND(B73="shot 5",#REF! =#REF!, F73&gt;=#REF!), "CR", " ")</f>
        <v>#REF!</v>
      </c>
      <c r="AO73" s="4" t="e">
        <f>IF(AND(B73="shot 6",#REF! =#REF!, F73&gt;=#REF!), "CR", " ")</f>
        <v>#REF!</v>
      </c>
      <c r="AP73" s="4" t="e">
        <f>IF(AND(B73="shot 7.26",#REF! =#REF!, F73&gt;=#REF!), "CR", " ")</f>
        <v>#REF!</v>
      </c>
      <c r="AQ73" s="4" t="e">
        <f>IF(AND(B73="60H",OR(AND(#REF!=#REF!,F73&lt;=#REF!),AND(#REF!=#REF!,F73&lt;=#REF!),AND(#REF!=#REF!,F73&lt;=#REF!),AND(#REF!=#REF!,F73&lt;=#REF!),AND(#REF!=#REF!,F73&lt;=#REF!))),"CR"," ")</f>
        <v>#REF!</v>
      </c>
      <c r="AR73" s="4" t="e">
        <f>IF(AND(B73="75H", AND(#REF!=#REF!, F73&lt;=#REF!)), "CR", " ")</f>
        <v>#REF!</v>
      </c>
      <c r="AS73" s="4" t="e">
        <f>IF(AND(B73="80H", AND(#REF!=#REF!, F73&lt;=#REF!)), "CR", " ")</f>
        <v>#REF!</v>
      </c>
      <c r="AT73" s="4" t="e">
        <f>IF(AND(B73="100H", AND(#REF!=#REF!, F73&lt;=#REF!)), "CR", " ")</f>
        <v>#REF!</v>
      </c>
      <c r="AU73" s="4" t="e">
        <f>IF(AND(B73="110H", OR(AND(#REF!=#REF!, F73&lt;=#REF!), AND(#REF!=#REF!, F73&lt;=#REF!))), "CR", " ")</f>
        <v>#REF!</v>
      </c>
      <c r="AV73" s="4" t="e">
        <f>IF(AND(B73="400H", OR(AND(#REF!=#REF!, F73&lt;=#REF!), AND(#REF!=#REF!, F73&lt;=#REF!), AND(#REF!=#REF!, F73&lt;=#REF!), AND(#REF!=#REF!, F73&lt;=#REF!))), "CR", " ")</f>
        <v>#REF!</v>
      </c>
      <c r="AW73" s="4" t="e">
        <f>IF(AND(B73="1500SC", AND(#REF!=#REF!, F73&lt;=#REF!)), "CR", " ")</f>
        <v>#REF!</v>
      </c>
      <c r="AX73" s="4" t="e">
        <f>IF(AND(B73="2000SC", OR(AND(#REF!=#REF!, F73&lt;=#REF!), AND(#REF!=#REF!, F73&lt;=#REF!))), "CR", " ")</f>
        <v>#REF!</v>
      </c>
      <c r="AY73" s="4" t="e">
        <f>IF(AND(B73="3000SC", OR(AND(#REF!=#REF!, F73&lt;=#REF!), AND(#REF!=#REF!, F73&lt;=#REF!))), "CR", " ")</f>
        <v>#REF!</v>
      </c>
      <c r="AZ73" s="5" t="e">
        <f>IF(AND(B73="4x100", OR(AND(#REF!=#REF!, F73&lt;=#REF!), AND(#REF!=#REF!, F73&lt;=#REF!), AND(#REF!=#REF!, F73&lt;=#REF!), AND(#REF!=#REF!, F73&lt;=#REF!), AND(#REF!=#REF!, F73&lt;=#REF!))), "CR", " ")</f>
        <v>#REF!</v>
      </c>
      <c r="BA73" s="5" t="e">
        <f>IF(AND(B73="4x200", OR(AND(#REF!=#REF!, F73&lt;=#REF!), AND(#REF!=#REF!, F73&lt;=#REF!), AND(#REF!=#REF!, F73&lt;=#REF!), AND(#REF!=#REF!, F73&lt;=#REF!), AND(#REF!=#REF!, F73&lt;=#REF!))), "CR", " ")</f>
        <v>#REF!</v>
      </c>
      <c r="BB73" s="5" t="e">
        <f>IF(AND(B73="4x300", AND(#REF!=#REF!, F73&lt;=#REF!)), "CR", " ")</f>
        <v>#REF!</v>
      </c>
      <c r="BC73" s="5" t="e">
        <f>IF(AND(B73="4x400", OR(AND(#REF!=#REF!, F73&lt;=#REF!), AND(#REF!=#REF!, F73&lt;=#REF!), AND(#REF!=#REF!, F73&lt;=#REF!), AND(#REF!=#REF!, F73&lt;=#REF!))), "CR", " ")</f>
        <v>#REF!</v>
      </c>
      <c r="BD73" s="5" t="e">
        <f>IF(AND(B73="3x800", OR(AND(#REF!=#REF!, F73&lt;=#REF!), AND(#REF!=#REF!, F73&lt;=#REF!), AND(#REF!=#REF!, F73&lt;=#REF!))), "CR", " ")</f>
        <v>#REF!</v>
      </c>
      <c r="BE73" s="5" t="e">
        <f>IF(AND(B73="pentathlon", OR(AND(#REF!=#REF!, F73&gt;=#REF!), AND(#REF!=#REF!, F73&gt;=#REF!),AND(#REF!=#REF!, F73&gt;=#REF!),AND(#REF!=#REF!, F73&gt;=#REF!))), "CR", " ")</f>
        <v>#REF!</v>
      </c>
      <c r="BF73" s="5" t="e">
        <f>IF(AND(B73="heptathlon", OR(AND(#REF!=#REF!, F73&gt;=#REF!), AND(#REF!=#REF!, F73&gt;=#REF!))), "CR", " ")</f>
        <v>#REF!</v>
      </c>
      <c r="BG73" s="5" t="e">
        <f>IF(AND(B73="decathlon", OR(AND(#REF!=#REF!, F73&gt;=#REF!), AND(#REF!=#REF!, F73&gt;=#REF!),AND(#REF!=#REF!, F73&gt;=#REF!))), "CR", " ")</f>
        <v>#REF!</v>
      </c>
    </row>
    <row r="74" spans="1:59">
      <c r="B74" s="2">
        <v>200</v>
      </c>
      <c r="C74" s="1" t="s">
        <v>181</v>
      </c>
      <c r="D74" s="1" t="s">
        <v>33</v>
      </c>
      <c r="E74" s="6" t="s">
        <v>5</v>
      </c>
      <c r="F74" s="8">
        <v>28.09</v>
      </c>
      <c r="G74" s="9">
        <v>44716</v>
      </c>
      <c r="H74" s="1" t="s">
        <v>155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5"/>
      <c r="BA74" s="5"/>
      <c r="BB74" s="5"/>
      <c r="BC74" s="5"/>
      <c r="BD74" s="5"/>
      <c r="BE74" s="5"/>
      <c r="BF74" s="5"/>
      <c r="BG74" s="5"/>
    </row>
    <row r="75" spans="1:59" hidden="1">
      <c r="B75" s="2">
        <v>200</v>
      </c>
      <c r="C75" s="1" t="s">
        <v>97</v>
      </c>
      <c r="D75" s="1" t="s">
        <v>98</v>
      </c>
      <c r="E75" s="6" t="s">
        <v>7</v>
      </c>
      <c r="F75" s="14">
        <v>29.2</v>
      </c>
      <c r="G75" s="9">
        <v>44780</v>
      </c>
      <c r="H75" s="1" t="s">
        <v>155</v>
      </c>
      <c r="I75" s="1" t="s">
        <v>189</v>
      </c>
    </row>
    <row r="76" spans="1:59">
      <c r="A76" s="1" t="e">
        <f>#REF!</f>
        <v>#REF!</v>
      </c>
      <c r="B76" s="2">
        <v>200</v>
      </c>
      <c r="C76" s="1" t="s">
        <v>103</v>
      </c>
      <c r="D76" s="1" t="s">
        <v>104</v>
      </c>
      <c r="E76" s="6" t="s">
        <v>5</v>
      </c>
      <c r="F76" s="8">
        <v>29.29</v>
      </c>
      <c r="G76" s="9">
        <v>44696</v>
      </c>
      <c r="H76" s="1" t="s">
        <v>155</v>
      </c>
      <c r="I76" s="1" t="s">
        <v>194</v>
      </c>
      <c r="J76" s="5" t="e">
        <f>IF(AND(B76=100, OR(AND(#REF!=#REF!, F76&lt;=#REF!), AND(#REF!=#REF!, F76&lt;=#REF!), AND(#REF!=#REF!, F76&lt;=#REF!), AND(#REF!=#REF!, F76&lt;=#REF!), AND(#REF!=#REF!, F76&lt;=#REF!))), "CR", " ")</f>
        <v>#REF!</v>
      </c>
      <c r="K76" s="5" t="e">
        <f>IF(AND(B76=200, OR(AND(#REF!=#REF!, F76&lt;=#REF!), AND(#REF!=#REF!, F76&lt;=#REF!), AND(#REF!=#REF!, F76&lt;=#REF!), AND(#REF!=#REF!, F76&lt;=#REF!), AND(#REF!=#REF!, F76&lt;=#REF!))), "CR", " ")</f>
        <v>#REF!</v>
      </c>
      <c r="L76" s="5" t="e">
        <f>IF(AND(B76=300, OR(AND(#REF!=#REF!, F76&lt;=#REF!), AND(#REF!=#REF!, F76&lt;=#REF!))), "CR", " ")</f>
        <v>#REF!</v>
      </c>
      <c r="M76" s="5" t="e">
        <f>IF(AND(B76=400, OR(AND(#REF!=#REF!, F76&lt;=#REF!), AND(#REF!=#REF!, F76&lt;=#REF!), AND(#REF!=#REF!, F76&lt;=#REF!), AND(#REF!=#REF!, F76&lt;=#REF!))), "CR", " ")</f>
        <v>#REF!</v>
      </c>
      <c r="N76" s="5" t="e">
        <f>IF(AND(B76=800, OR(AND(#REF!=#REF!, F76&lt;=#REF!), AND(#REF!=#REF!, F76&lt;=#REF!), AND(#REF!=#REF!, F76&lt;=#REF!), AND(#REF!=#REF!, F76&lt;=#REF!), AND(#REF!=#REF!, F76&lt;=#REF!))), "CR", " ")</f>
        <v>#REF!</v>
      </c>
      <c r="O76" s="5" t="e">
        <f>IF(AND(B76=1000, OR(AND(#REF!=#REF!, F76&lt;=#REF!), AND(#REF!=#REF!, F76&lt;=#REF!))), "CR", " ")</f>
        <v>#REF!</v>
      </c>
      <c r="P76" s="5" t="e">
        <f>IF(AND(B76=1500, OR(AND(#REF!=#REF!, F76&lt;=#REF!), AND(#REF!=#REF!, F76&lt;=#REF!), AND(#REF!=#REF!, F76&lt;=#REF!), AND(#REF!=#REF!, F76&lt;=#REF!), AND(#REF!=#REF!, F76&lt;=#REF!))), "CR", " ")</f>
        <v>#REF!</v>
      </c>
      <c r="Q76" s="5" t="e">
        <f>IF(AND(B76="1600 (Mile)",OR(AND(#REF!=#REF!,F76&lt;=#REF!),AND(#REF!=#REF!,F76&lt;=#REF!),AND(#REF!=#REF!,F76&lt;=#REF!),AND(#REF!=#REF!,F76&lt;=#REF!))),"CR"," ")</f>
        <v>#REF!</v>
      </c>
      <c r="R76" s="5" t="e">
        <f>IF(AND(B76=3000, OR(AND(#REF!=#REF!, F76&lt;=#REF!), AND(#REF!=#REF!, F76&lt;=#REF!), AND(#REF!=#REF!, F76&lt;=#REF!), AND(#REF!=#REF!, F76&lt;=#REF!))), "CR", " ")</f>
        <v>#REF!</v>
      </c>
      <c r="S76" s="5" t="e">
        <f>IF(AND(B76=5000, OR(AND(#REF!=#REF!, F76&lt;=#REF!), AND(#REF!=#REF!, F76&lt;=#REF!))), "CR", " ")</f>
        <v>#REF!</v>
      </c>
      <c r="T76" s="4" t="e">
        <f>IF(AND(B76=10000, OR(AND(#REF!=#REF!, F76&lt;=#REF!), AND(#REF!=#REF!, F76&lt;=#REF!))), "CR", " ")</f>
        <v>#REF!</v>
      </c>
      <c r="U76" s="4" t="e">
        <f>IF(AND(B76="high jump", OR(AND(#REF!=#REF!, F76&gt;=#REF!), AND(#REF!=#REF!, F76&gt;=#REF!), AND(#REF!=#REF!, F76&gt;=#REF!), AND(#REF!=#REF!, F76&gt;=#REF!), AND(#REF!=#REF!, F76&gt;=#REF!))), "CR", " ")</f>
        <v>#REF!</v>
      </c>
      <c r="V76" s="4" t="e">
        <f>IF(AND(B76="long jump", OR(AND(#REF!=#REF!, F76&gt;=#REF!), AND(#REF!=#REF!, F76&gt;=#REF!), AND(#REF!=#REF!, F76&gt;=#REF!), AND(#REF!=#REF!, F76&gt;=#REF!), AND(#REF!=#REF!, F76&gt;=#REF!))), "CR", " ")</f>
        <v>#REF!</v>
      </c>
      <c r="W76" s="4" t="e">
        <f>IF(AND(B76="triple jump", OR(AND(#REF!=#REF!, F76&gt;=#REF!), AND(#REF!=#REF!, F76&gt;=#REF!), AND(#REF!=#REF!, F76&gt;=#REF!), AND(#REF!=#REF!, F76&gt;=#REF!), AND(#REF!=#REF!, F76&gt;=#REF!))), "CR", " ")</f>
        <v>#REF!</v>
      </c>
      <c r="X76" s="4" t="e">
        <f>IF(AND(B76="pole vault", OR(AND(#REF!=#REF!, F76&gt;=#REF!), AND(#REF!=#REF!, F76&gt;=#REF!), AND(#REF!=#REF!, F76&gt;=#REF!), AND(#REF!=#REF!, F76&gt;=#REF!), AND(#REF!=#REF!, F76&gt;=#REF!))), "CR", " ")</f>
        <v>#REF!</v>
      </c>
      <c r="Y76" s="4" t="e">
        <f>IF(AND(B76="discus 1",#REF! =#REF!, F76&gt;=#REF!), "CR", " ")</f>
        <v>#REF!</v>
      </c>
      <c r="Z76" s="4" t="e">
        <f>IF(AND(B76="discus 1.25",#REF! =#REF!, F76&gt;=#REF!), "CR", " ")</f>
        <v>#REF!</v>
      </c>
      <c r="AA76" s="4" t="e">
        <f>IF(AND(B76="discus 1.5",#REF! =#REF!, F76&gt;=#REF!), "CR", " ")</f>
        <v>#REF!</v>
      </c>
      <c r="AB76" s="4" t="e">
        <f>IF(AND(B76="discus 1.75",#REF! =#REF!, F76&gt;=#REF!), "CR", " ")</f>
        <v>#REF!</v>
      </c>
      <c r="AC76" s="4" t="e">
        <f>IF(AND(B76="discus 2",#REF! =#REF!, F76&gt;=#REF!), "CR", " ")</f>
        <v>#REF!</v>
      </c>
      <c r="AD76" s="4" t="e">
        <f>IF(AND(B76="hammer 4",#REF! =#REF!, F76&gt;=#REF!), "CR", " ")</f>
        <v>#REF!</v>
      </c>
      <c r="AE76" s="4" t="e">
        <f>IF(AND(B76="hammer 5",#REF! =#REF!, F76&gt;=#REF!), "CR", " ")</f>
        <v>#REF!</v>
      </c>
      <c r="AF76" s="4" t="e">
        <f>IF(AND(B76="hammer 6",#REF! =#REF!, F76&gt;=#REF!), "CR", " ")</f>
        <v>#REF!</v>
      </c>
      <c r="AG76" s="4" t="e">
        <f>IF(AND(B76="hammer 7.26",#REF! =#REF!, F76&gt;=#REF!), "CR", " ")</f>
        <v>#REF!</v>
      </c>
      <c r="AH76" s="4" t="e">
        <f>IF(AND(B76="javelin 400",#REF! =#REF!, F76&gt;=#REF!), "CR", " ")</f>
        <v>#REF!</v>
      </c>
      <c r="AI76" s="4" t="e">
        <f>IF(AND(B76="javelin 600",#REF! =#REF!, F76&gt;=#REF!), "CR", " ")</f>
        <v>#REF!</v>
      </c>
      <c r="AJ76" s="4" t="e">
        <f>IF(AND(B76="javelin 700",#REF! =#REF!, F76&gt;=#REF!), "CR", " ")</f>
        <v>#REF!</v>
      </c>
      <c r="AK76" s="4" t="e">
        <f>IF(AND(B76="javelin 800", OR(AND(#REF!=#REF!, F76&gt;=#REF!), AND(#REF!=#REF!, F76&gt;=#REF!))), "CR", " ")</f>
        <v>#REF!</v>
      </c>
      <c r="AL76" s="4" t="e">
        <f>IF(AND(B76="shot 3",#REF! =#REF!, F76&gt;=#REF!), "CR", " ")</f>
        <v>#REF!</v>
      </c>
      <c r="AM76" s="4" t="e">
        <f>IF(AND(B76="shot 4",#REF! =#REF!, F76&gt;=#REF!), "CR", " ")</f>
        <v>#REF!</v>
      </c>
      <c r="AN76" s="4" t="e">
        <f>IF(AND(B76="shot 5",#REF! =#REF!, F76&gt;=#REF!), "CR", " ")</f>
        <v>#REF!</v>
      </c>
      <c r="AO76" s="4" t="e">
        <f>IF(AND(B76="shot 6",#REF! =#REF!, F76&gt;=#REF!), "CR", " ")</f>
        <v>#REF!</v>
      </c>
      <c r="AP76" s="4" t="e">
        <f>IF(AND(B76="shot 7.26",#REF! =#REF!, F76&gt;=#REF!), "CR", " ")</f>
        <v>#REF!</v>
      </c>
      <c r="AQ76" s="4" t="e">
        <f>IF(AND(B76="60H",OR(AND(#REF!=#REF!,F76&lt;=#REF!),AND(#REF!=#REF!,F76&lt;=#REF!),AND(#REF!=#REF!,F76&lt;=#REF!),AND(#REF!=#REF!,F76&lt;=#REF!),AND(#REF!=#REF!,F76&lt;=#REF!))),"CR"," ")</f>
        <v>#REF!</v>
      </c>
      <c r="AR76" s="4" t="e">
        <f>IF(AND(B76="75H", AND(#REF!=#REF!, F76&lt;=#REF!)), "CR", " ")</f>
        <v>#REF!</v>
      </c>
      <c r="AS76" s="4" t="e">
        <f>IF(AND(B76="80H", AND(#REF!=#REF!, F76&lt;=#REF!)), "CR", " ")</f>
        <v>#REF!</v>
      </c>
      <c r="AT76" s="4" t="e">
        <f>IF(AND(B76="100H", AND(#REF!=#REF!, F76&lt;=#REF!)), "CR", " ")</f>
        <v>#REF!</v>
      </c>
      <c r="AU76" s="4" t="e">
        <f>IF(AND(B76="110H", OR(AND(#REF!=#REF!, F76&lt;=#REF!), AND(#REF!=#REF!, F76&lt;=#REF!))), "CR", " ")</f>
        <v>#REF!</v>
      </c>
      <c r="AV76" s="4" t="e">
        <f>IF(AND(B76="400H", OR(AND(#REF!=#REF!, F76&lt;=#REF!), AND(#REF!=#REF!, F76&lt;=#REF!), AND(#REF!=#REF!, F76&lt;=#REF!), AND(#REF!=#REF!, F76&lt;=#REF!))), "CR", " ")</f>
        <v>#REF!</v>
      </c>
      <c r="AW76" s="4" t="e">
        <f>IF(AND(B76="1500SC", AND(#REF!=#REF!, F76&lt;=#REF!)), "CR", " ")</f>
        <v>#REF!</v>
      </c>
      <c r="AX76" s="4" t="e">
        <f>IF(AND(B76="2000SC", OR(AND(#REF!=#REF!, F76&lt;=#REF!), AND(#REF!=#REF!, F76&lt;=#REF!))), "CR", " ")</f>
        <v>#REF!</v>
      </c>
      <c r="AY76" s="4" t="e">
        <f>IF(AND(B76="3000SC", OR(AND(#REF!=#REF!, F76&lt;=#REF!), AND(#REF!=#REF!, F76&lt;=#REF!))), "CR", " ")</f>
        <v>#REF!</v>
      </c>
      <c r="AZ76" s="5" t="e">
        <f>IF(AND(B76="4x100", OR(AND(#REF!=#REF!, F76&lt;=#REF!), AND(#REF!=#REF!, F76&lt;=#REF!), AND(#REF!=#REF!, F76&lt;=#REF!), AND(#REF!=#REF!, F76&lt;=#REF!), AND(#REF!=#REF!, F76&lt;=#REF!))), "CR", " ")</f>
        <v>#REF!</v>
      </c>
      <c r="BA76" s="5" t="e">
        <f>IF(AND(B76="4x200", OR(AND(#REF!=#REF!, F76&lt;=#REF!), AND(#REF!=#REF!, F76&lt;=#REF!), AND(#REF!=#REF!, F76&lt;=#REF!), AND(#REF!=#REF!, F76&lt;=#REF!), AND(#REF!=#REF!, F76&lt;=#REF!))), "CR", " ")</f>
        <v>#REF!</v>
      </c>
      <c r="BB76" s="5" t="e">
        <f>IF(AND(B76="4x300", AND(#REF!=#REF!, F76&lt;=#REF!)), "CR", " ")</f>
        <v>#REF!</v>
      </c>
      <c r="BC76" s="5" t="e">
        <f>IF(AND(B76="4x400", OR(AND(#REF!=#REF!, F76&lt;=#REF!), AND(#REF!=#REF!, F76&lt;=#REF!), AND(#REF!=#REF!, F76&lt;=#REF!), AND(#REF!=#REF!, F76&lt;=#REF!))), "CR", " ")</f>
        <v>#REF!</v>
      </c>
      <c r="BD76" s="5" t="e">
        <f>IF(AND(B76="3x800", OR(AND(#REF!=#REF!, F76&lt;=#REF!), AND(#REF!=#REF!, F76&lt;=#REF!), AND(#REF!=#REF!, F76&lt;=#REF!))), "CR", " ")</f>
        <v>#REF!</v>
      </c>
      <c r="BE76" s="5" t="e">
        <f>IF(AND(B76="pentathlon", OR(AND(#REF!=#REF!, F76&gt;=#REF!), AND(#REF!=#REF!, F76&gt;=#REF!),AND(#REF!=#REF!, F76&gt;=#REF!),AND(#REF!=#REF!, F76&gt;=#REF!))), "CR", " ")</f>
        <v>#REF!</v>
      </c>
      <c r="BF76" s="5" t="e">
        <f>IF(AND(B76="heptathlon", OR(AND(#REF!=#REF!, F76&gt;=#REF!), AND(#REF!=#REF!, F76&gt;=#REF!))), "CR", " ")</f>
        <v>#REF!</v>
      </c>
      <c r="BG76" s="5" t="e">
        <f>IF(AND(B76="decathlon", OR(AND(#REF!=#REF!, F76&gt;=#REF!), AND(#REF!=#REF!, F76&gt;=#REF!),AND(#REF!=#REF!, F76&gt;=#REF!))), "CR", " ")</f>
        <v>#REF!</v>
      </c>
    </row>
    <row r="77" spans="1:59" hidden="1">
      <c r="B77" s="2">
        <v>200</v>
      </c>
      <c r="C77" s="1" t="s">
        <v>80</v>
      </c>
      <c r="D77" s="1" t="s">
        <v>81</v>
      </c>
      <c r="E77" s="6" t="s">
        <v>7</v>
      </c>
      <c r="F77" s="14">
        <v>29.5</v>
      </c>
      <c r="G77" s="9">
        <v>44724</v>
      </c>
      <c r="H77" s="1" t="s">
        <v>128</v>
      </c>
      <c r="I77" s="1" t="s">
        <v>189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5"/>
      <c r="BA77" s="5"/>
      <c r="BB77" s="5"/>
      <c r="BC77" s="5"/>
      <c r="BD77" s="5"/>
      <c r="BE77" s="5"/>
      <c r="BF77" s="5"/>
      <c r="BG77" s="5"/>
    </row>
    <row r="78" spans="1:59" hidden="1">
      <c r="B78" s="2">
        <v>200</v>
      </c>
      <c r="C78" t="s">
        <v>213</v>
      </c>
      <c r="D78" t="s">
        <v>214</v>
      </c>
      <c r="E78" s="15" t="s">
        <v>124</v>
      </c>
      <c r="F78" s="8">
        <v>30.27</v>
      </c>
      <c r="G78" s="9">
        <v>44751</v>
      </c>
      <c r="H78" s="1" t="s">
        <v>292</v>
      </c>
      <c r="I78" s="1" t="s">
        <v>293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5"/>
      <c r="BA78" s="5"/>
      <c r="BB78" s="5"/>
      <c r="BC78" s="5"/>
      <c r="BD78" s="5"/>
      <c r="BE78" s="5"/>
      <c r="BF78" s="5"/>
      <c r="BG78" s="5"/>
    </row>
    <row r="79" spans="1:59">
      <c r="B79" s="2">
        <v>200</v>
      </c>
      <c r="C79" s="1" t="s">
        <v>152</v>
      </c>
      <c r="D79" s="1" t="s">
        <v>72</v>
      </c>
      <c r="E79" s="6" t="s">
        <v>5</v>
      </c>
      <c r="F79" s="8">
        <v>30.31</v>
      </c>
      <c r="G79" s="10">
        <v>44661</v>
      </c>
      <c r="H79" s="2" t="s">
        <v>128</v>
      </c>
      <c r="I79" s="2" t="s">
        <v>129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5"/>
      <c r="BA79" s="5"/>
      <c r="BB79" s="5"/>
      <c r="BC79" s="5"/>
      <c r="BD79" s="5"/>
      <c r="BE79" s="5"/>
      <c r="BF79" s="5"/>
      <c r="BG79" s="5"/>
    </row>
    <row r="80" spans="1:59" hidden="1">
      <c r="B80" s="2">
        <v>200</v>
      </c>
      <c r="C80" s="1" t="s">
        <v>47</v>
      </c>
      <c r="D80" s="1" t="s">
        <v>184</v>
      </c>
      <c r="E80" s="6" t="s">
        <v>7</v>
      </c>
      <c r="F80" s="8">
        <v>30.88</v>
      </c>
      <c r="G80" s="9">
        <v>44801</v>
      </c>
      <c r="H80" s="1" t="s">
        <v>155</v>
      </c>
      <c r="I80" s="1" t="s">
        <v>332</v>
      </c>
      <c r="N80" s="1"/>
      <c r="O80" s="1"/>
      <c r="P80" s="1"/>
      <c r="Q80" s="1"/>
      <c r="R80" s="1"/>
      <c r="S80" s="1"/>
    </row>
    <row r="81" spans="1:62" hidden="1">
      <c r="B81" s="2">
        <v>200</v>
      </c>
      <c r="C81" s="1" t="s">
        <v>130</v>
      </c>
      <c r="D81" s="1" t="s">
        <v>131</v>
      </c>
      <c r="E81" s="6" t="s">
        <v>7</v>
      </c>
      <c r="F81" s="14">
        <v>30.9</v>
      </c>
      <c r="G81" s="9">
        <v>44724</v>
      </c>
      <c r="H81" s="1" t="s">
        <v>128</v>
      </c>
      <c r="I81" s="1" t="s">
        <v>189</v>
      </c>
    </row>
    <row r="82" spans="1:62" hidden="1">
      <c r="B82" s="2">
        <v>200</v>
      </c>
      <c r="C82" s="1" t="s">
        <v>75</v>
      </c>
      <c r="D82" s="1" t="s">
        <v>325</v>
      </c>
      <c r="E82" s="6" t="s">
        <v>10</v>
      </c>
      <c r="F82" s="14">
        <v>31.6</v>
      </c>
      <c r="G82" s="9">
        <v>44780</v>
      </c>
      <c r="H82" s="1" t="s">
        <v>155</v>
      </c>
      <c r="I82" s="1" t="s">
        <v>189</v>
      </c>
      <c r="N82" s="1"/>
      <c r="O82" s="1"/>
      <c r="P82" s="1"/>
      <c r="Q82" s="1"/>
      <c r="R82" s="1"/>
      <c r="S82" s="1"/>
    </row>
    <row r="83" spans="1:62" hidden="1">
      <c r="B83" s="2">
        <v>200</v>
      </c>
      <c r="C83" s="1" t="s">
        <v>39</v>
      </c>
      <c r="D83" s="1" t="s">
        <v>127</v>
      </c>
      <c r="E83" s="6" t="s">
        <v>10</v>
      </c>
      <c r="F83" s="14">
        <v>31.8</v>
      </c>
      <c r="G83" s="9">
        <v>44724</v>
      </c>
      <c r="H83" s="1" t="s">
        <v>128</v>
      </c>
      <c r="I83" s="1" t="s">
        <v>189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5"/>
      <c r="BA83" s="5"/>
      <c r="BB83" s="5"/>
      <c r="BC83" s="5"/>
      <c r="BD83" s="5"/>
      <c r="BE83" s="5"/>
      <c r="BF83" s="5"/>
      <c r="BG83" s="5"/>
      <c r="BJ83" s="18"/>
    </row>
    <row r="84" spans="1:62" hidden="1">
      <c r="B84" s="2">
        <v>200</v>
      </c>
      <c r="C84" s="1" t="s">
        <v>279</v>
      </c>
      <c r="D84" s="1" t="s">
        <v>280</v>
      </c>
      <c r="E84" s="6" t="s">
        <v>7</v>
      </c>
      <c r="F84" s="8">
        <v>31.84</v>
      </c>
      <c r="G84" s="9">
        <v>44801</v>
      </c>
      <c r="H84" s="1" t="s">
        <v>155</v>
      </c>
      <c r="I84" s="1" t="s">
        <v>332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5"/>
      <c r="BA84" s="5"/>
      <c r="BB84" s="5"/>
      <c r="BC84" s="5"/>
      <c r="BD84" s="5"/>
      <c r="BE84" s="5"/>
      <c r="BF84" s="5"/>
      <c r="BG84" s="5"/>
    </row>
    <row r="85" spans="1:62" hidden="1">
      <c r="B85" s="2">
        <v>200</v>
      </c>
      <c r="C85" s="1" t="s">
        <v>68</v>
      </c>
      <c r="D85" s="1" t="s">
        <v>137</v>
      </c>
      <c r="E85" s="6" t="s">
        <v>10</v>
      </c>
      <c r="F85" s="14">
        <v>32.299999999999997</v>
      </c>
      <c r="G85" s="9">
        <v>44724</v>
      </c>
      <c r="H85" s="1" t="s">
        <v>128</v>
      </c>
      <c r="I85" s="1" t="s">
        <v>189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5"/>
      <c r="BA85" s="5"/>
      <c r="BB85" s="5"/>
      <c r="BC85" s="5"/>
      <c r="BD85" s="5"/>
      <c r="BE85" s="5"/>
      <c r="BF85" s="5"/>
      <c r="BG85" s="5"/>
    </row>
    <row r="86" spans="1:62" hidden="1">
      <c r="A86" s="1" t="e">
        <f>#REF!</f>
        <v>#REF!</v>
      </c>
      <c r="B86" s="2">
        <v>200</v>
      </c>
      <c r="C86" s="1" t="s">
        <v>136</v>
      </c>
      <c r="D86" s="1" t="s">
        <v>117</v>
      </c>
      <c r="E86" s="6" t="s">
        <v>7</v>
      </c>
      <c r="F86" s="8">
        <v>35.049999999999997</v>
      </c>
      <c r="G86" s="10">
        <v>44661</v>
      </c>
      <c r="H86" s="2" t="s">
        <v>128</v>
      </c>
      <c r="I86" s="2" t="s">
        <v>129</v>
      </c>
      <c r="J86" s="5" t="e">
        <f>IF(AND(B86=100, OR(AND(#REF!=#REF!, F86&lt;=#REF!), AND(#REF!=#REF!, F86&lt;=#REF!), AND(#REF!=#REF!, F86&lt;=#REF!), AND(#REF!=#REF!, F86&lt;=#REF!), AND(#REF!=#REF!, F86&lt;=#REF!))), "CR", " ")</f>
        <v>#REF!</v>
      </c>
      <c r="K86" s="5" t="e">
        <f>IF(AND(B86=200, OR(AND(#REF!=#REF!, F86&lt;=#REF!), AND(#REF!=#REF!, F86&lt;=#REF!), AND(#REF!=#REF!, F86&lt;=#REF!), AND(#REF!=#REF!, F86&lt;=#REF!), AND(#REF!=#REF!, F86&lt;=#REF!))), "CR", " ")</f>
        <v>#REF!</v>
      </c>
      <c r="L86" s="5" t="e">
        <f>IF(AND(B86=300, OR(AND(#REF!=#REF!, F86&lt;=#REF!), AND(#REF!=#REF!, F86&lt;=#REF!))), "CR", " ")</f>
        <v>#REF!</v>
      </c>
      <c r="M86" s="5" t="e">
        <f>IF(AND(B86=400, OR(AND(#REF!=#REF!, F86&lt;=#REF!), AND(#REF!=#REF!, F86&lt;=#REF!), AND(#REF!=#REF!, F86&lt;=#REF!), AND(#REF!=#REF!, F86&lt;=#REF!))), "CR", " ")</f>
        <v>#REF!</v>
      </c>
      <c r="N86" s="5" t="e">
        <f>IF(AND(B86=800, OR(AND(#REF!=#REF!, F86&lt;=#REF!), AND(#REF!=#REF!, F86&lt;=#REF!), AND(#REF!=#REF!, F86&lt;=#REF!), AND(#REF!=#REF!, F86&lt;=#REF!), AND(#REF!=#REF!, F86&lt;=#REF!))), "CR", " ")</f>
        <v>#REF!</v>
      </c>
      <c r="O86" s="5" t="e">
        <f>IF(AND(B86=1000, OR(AND(#REF!=#REF!, F86&lt;=#REF!), AND(#REF!=#REF!, F86&lt;=#REF!))), "CR", " ")</f>
        <v>#REF!</v>
      </c>
      <c r="P86" s="5" t="e">
        <f>IF(AND(B86=1500, OR(AND(#REF!=#REF!, F86&lt;=#REF!), AND(#REF!=#REF!, F86&lt;=#REF!), AND(#REF!=#REF!, F86&lt;=#REF!), AND(#REF!=#REF!, F86&lt;=#REF!), AND(#REF!=#REF!, F86&lt;=#REF!))), "CR", " ")</f>
        <v>#REF!</v>
      </c>
      <c r="Q86" s="5" t="e">
        <f>IF(AND(B86="1600 (Mile)",OR(AND(#REF!=#REF!,F86&lt;=#REF!),AND(#REF!=#REF!,F86&lt;=#REF!),AND(#REF!=#REF!,F86&lt;=#REF!),AND(#REF!=#REF!,F86&lt;=#REF!))),"CR"," ")</f>
        <v>#REF!</v>
      </c>
      <c r="R86" s="5" t="e">
        <f>IF(AND(B86=3000, OR(AND(#REF!=#REF!, F86&lt;=#REF!), AND(#REF!=#REF!, F86&lt;=#REF!), AND(#REF!=#REF!, F86&lt;=#REF!), AND(#REF!=#REF!, F86&lt;=#REF!))), "CR", " ")</f>
        <v>#REF!</v>
      </c>
      <c r="S86" s="5" t="e">
        <f>IF(AND(B86=5000, OR(AND(#REF!=#REF!, F86&lt;=#REF!), AND(#REF!=#REF!, F86&lt;=#REF!))), "CR", " ")</f>
        <v>#REF!</v>
      </c>
      <c r="T86" s="4" t="e">
        <f>IF(AND(B86=10000, OR(AND(#REF!=#REF!, F86&lt;=#REF!), AND(#REF!=#REF!, F86&lt;=#REF!))), "CR", " ")</f>
        <v>#REF!</v>
      </c>
      <c r="U86" s="4" t="e">
        <f>IF(AND(B86="high jump", OR(AND(#REF!=#REF!, F86&gt;=#REF!), AND(#REF!=#REF!, F86&gt;=#REF!), AND(#REF!=#REF!, F86&gt;=#REF!), AND(#REF!=#REF!, F86&gt;=#REF!), AND(#REF!=#REF!, F86&gt;=#REF!))), "CR", " ")</f>
        <v>#REF!</v>
      </c>
      <c r="V86" s="4" t="e">
        <f>IF(AND(B86="long jump", OR(AND(#REF!=#REF!, F86&gt;=#REF!), AND(#REF!=#REF!, F86&gt;=#REF!), AND(#REF!=#REF!, F86&gt;=#REF!), AND(#REF!=#REF!, F86&gt;=#REF!), AND(#REF!=#REF!, F86&gt;=#REF!))), "CR", " ")</f>
        <v>#REF!</v>
      </c>
      <c r="W86" s="4" t="e">
        <f>IF(AND(B86="triple jump", OR(AND(#REF!=#REF!, F86&gt;=#REF!), AND(#REF!=#REF!, F86&gt;=#REF!), AND(#REF!=#REF!, F86&gt;=#REF!), AND(#REF!=#REF!, F86&gt;=#REF!), AND(#REF!=#REF!, F86&gt;=#REF!))), "CR", " ")</f>
        <v>#REF!</v>
      </c>
      <c r="X86" s="4" t="e">
        <f>IF(AND(B86="pole vault", OR(AND(#REF!=#REF!, F86&gt;=#REF!), AND(#REF!=#REF!, F86&gt;=#REF!), AND(#REF!=#REF!, F86&gt;=#REF!), AND(#REF!=#REF!, F86&gt;=#REF!), AND(#REF!=#REF!, F86&gt;=#REF!))), "CR", " ")</f>
        <v>#REF!</v>
      </c>
      <c r="Y86" s="4" t="e">
        <f>IF(AND(B86="discus 1",#REF! =#REF!, F86&gt;=#REF!), "CR", " ")</f>
        <v>#REF!</v>
      </c>
      <c r="Z86" s="4" t="e">
        <f>IF(AND(B86="discus 1.25",#REF! =#REF!, F86&gt;=#REF!), "CR", " ")</f>
        <v>#REF!</v>
      </c>
      <c r="AA86" s="4" t="e">
        <f>IF(AND(B86="discus 1.5",#REF! =#REF!, F86&gt;=#REF!), "CR", " ")</f>
        <v>#REF!</v>
      </c>
      <c r="AB86" s="4" t="e">
        <f>IF(AND(B86="discus 1.75",#REF! =#REF!, F86&gt;=#REF!), "CR", " ")</f>
        <v>#REF!</v>
      </c>
      <c r="AC86" s="4" t="e">
        <f>IF(AND(B86="discus 2",#REF! =#REF!, F86&gt;=#REF!), "CR", " ")</f>
        <v>#REF!</v>
      </c>
      <c r="AD86" s="4" t="e">
        <f>IF(AND(B86="hammer 4",#REF! =#REF!, F86&gt;=#REF!), "CR", " ")</f>
        <v>#REF!</v>
      </c>
      <c r="AE86" s="4" t="e">
        <f>IF(AND(B86="hammer 5",#REF! =#REF!, F86&gt;=#REF!), "CR", " ")</f>
        <v>#REF!</v>
      </c>
      <c r="AF86" s="4" t="e">
        <f>IF(AND(B86="hammer 6",#REF! =#REF!, F86&gt;=#REF!), "CR", " ")</f>
        <v>#REF!</v>
      </c>
      <c r="AG86" s="4" t="e">
        <f>IF(AND(B86="hammer 7.26",#REF! =#REF!, F86&gt;=#REF!), "CR", " ")</f>
        <v>#REF!</v>
      </c>
      <c r="AH86" s="4" t="e">
        <f>IF(AND(B86="javelin 400",#REF! =#REF!, F86&gt;=#REF!), "CR", " ")</f>
        <v>#REF!</v>
      </c>
      <c r="AI86" s="4" t="e">
        <f>IF(AND(B86="javelin 600",#REF! =#REF!, F86&gt;=#REF!), "CR", " ")</f>
        <v>#REF!</v>
      </c>
      <c r="AJ86" s="4" t="e">
        <f>IF(AND(B86="javelin 700",#REF! =#REF!, F86&gt;=#REF!), "CR", " ")</f>
        <v>#REF!</v>
      </c>
      <c r="AK86" s="4" t="e">
        <f>IF(AND(B86="javelin 800", OR(AND(#REF!=#REF!, F86&gt;=#REF!), AND(#REF!=#REF!, F86&gt;=#REF!))), "CR", " ")</f>
        <v>#REF!</v>
      </c>
      <c r="AL86" s="4" t="e">
        <f>IF(AND(B86="shot 3",#REF! =#REF!, F86&gt;=#REF!), "CR", " ")</f>
        <v>#REF!</v>
      </c>
      <c r="AM86" s="4" t="e">
        <f>IF(AND(B86="shot 4",#REF! =#REF!, F86&gt;=#REF!), "CR", " ")</f>
        <v>#REF!</v>
      </c>
      <c r="AN86" s="4" t="e">
        <f>IF(AND(B86="shot 5",#REF! =#REF!, F86&gt;=#REF!), "CR", " ")</f>
        <v>#REF!</v>
      </c>
      <c r="AO86" s="4" t="e">
        <f>IF(AND(B86="shot 6",#REF! =#REF!, F86&gt;=#REF!), "CR", " ")</f>
        <v>#REF!</v>
      </c>
      <c r="AP86" s="4" t="e">
        <f>IF(AND(B86="shot 7.26",#REF! =#REF!, F86&gt;=#REF!), "CR", " ")</f>
        <v>#REF!</v>
      </c>
      <c r="AQ86" s="4" t="e">
        <f>IF(AND(B86="60H",OR(AND(#REF!=#REF!,F86&lt;=#REF!),AND(#REF!=#REF!,F86&lt;=#REF!),AND(#REF!=#REF!,F86&lt;=#REF!),AND(#REF!=#REF!,F86&lt;=#REF!),AND(#REF!=#REF!,F86&lt;=#REF!))),"CR"," ")</f>
        <v>#REF!</v>
      </c>
      <c r="AR86" s="4" t="e">
        <f>IF(AND(B86="75H", AND(#REF!=#REF!, F86&lt;=#REF!)), "CR", " ")</f>
        <v>#REF!</v>
      </c>
      <c r="AS86" s="4" t="e">
        <f>IF(AND(B86="80H", AND(#REF!=#REF!, F86&lt;=#REF!)), "CR", " ")</f>
        <v>#REF!</v>
      </c>
      <c r="AT86" s="4" t="e">
        <f>IF(AND(B86="100H", AND(#REF!=#REF!, F86&lt;=#REF!)), "CR", " ")</f>
        <v>#REF!</v>
      </c>
      <c r="AU86" s="4" t="e">
        <f>IF(AND(B86="110H", OR(AND(#REF!=#REF!, F86&lt;=#REF!), AND(#REF!=#REF!, F86&lt;=#REF!))), "CR", " ")</f>
        <v>#REF!</v>
      </c>
      <c r="AV86" s="4" t="e">
        <f>IF(AND(B86="400H", OR(AND(#REF!=#REF!, F86&lt;=#REF!), AND(#REF!=#REF!, F86&lt;=#REF!), AND(#REF!=#REF!, F86&lt;=#REF!), AND(#REF!=#REF!, F86&lt;=#REF!))), "CR", " ")</f>
        <v>#REF!</v>
      </c>
      <c r="AW86" s="4" t="e">
        <f>IF(AND(B86="1500SC", AND(#REF!=#REF!, F86&lt;=#REF!)), "CR", " ")</f>
        <v>#REF!</v>
      </c>
      <c r="AX86" s="4" t="e">
        <f>IF(AND(B86="2000SC", OR(AND(#REF!=#REF!, F86&lt;=#REF!), AND(#REF!=#REF!, F86&lt;=#REF!))), "CR", " ")</f>
        <v>#REF!</v>
      </c>
      <c r="AY86" s="4" t="e">
        <f>IF(AND(B86="3000SC", OR(AND(#REF!=#REF!, F86&lt;=#REF!), AND(#REF!=#REF!, F86&lt;=#REF!))), "CR", " ")</f>
        <v>#REF!</v>
      </c>
      <c r="AZ86" s="5" t="e">
        <f>IF(AND(B86="4x100", OR(AND(#REF!=#REF!, F86&lt;=#REF!), AND(#REF!=#REF!, F86&lt;=#REF!), AND(#REF!=#REF!, F86&lt;=#REF!), AND(#REF!=#REF!, F86&lt;=#REF!), AND(#REF!=#REF!, F86&lt;=#REF!))), "CR", " ")</f>
        <v>#REF!</v>
      </c>
      <c r="BA86" s="5" t="e">
        <f>IF(AND(B86="4x200", OR(AND(#REF!=#REF!, F86&lt;=#REF!), AND(#REF!=#REF!, F86&lt;=#REF!), AND(#REF!=#REF!, F86&lt;=#REF!), AND(#REF!=#REF!, F86&lt;=#REF!), AND(#REF!=#REF!, F86&lt;=#REF!))), "CR", " ")</f>
        <v>#REF!</v>
      </c>
      <c r="BB86" s="5" t="e">
        <f>IF(AND(B86="4x300", AND(#REF!=#REF!, F86&lt;=#REF!)), "CR", " ")</f>
        <v>#REF!</v>
      </c>
      <c r="BC86" s="5" t="e">
        <f>IF(AND(B86="4x400", OR(AND(#REF!=#REF!, F86&lt;=#REF!), AND(#REF!=#REF!, F86&lt;=#REF!), AND(#REF!=#REF!, F86&lt;=#REF!), AND(#REF!=#REF!, F86&lt;=#REF!))), "CR", " ")</f>
        <v>#REF!</v>
      </c>
      <c r="BD86" s="5" t="e">
        <f>IF(AND(B86="3x800", OR(AND(#REF!=#REF!, F86&lt;=#REF!), AND(#REF!=#REF!, F86&lt;=#REF!), AND(#REF!=#REF!, F86&lt;=#REF!))), "CR", " ")</f>
        <v>#REF!</v>
      </c>
      <c r="BE86" s="5" t="e">
        <f>IF(AND(B86="pentathlon", OR(AND(#REF!=#REF!, F86&gt;=#REF!), AND(#REF!=#REF!, F86&gt;=#REF!),AND(#REF!=#REF!, F86&gt;=#REF!),AND(#REF!=#REF!, F86&gt;=#REF!))), "CR", " ")</f>
        <v>#REF!</v>
      </c>
      <c r="BF86" s="5" t="e">
        <f>IF(AND(B86="heptathlon", OR(AND(#REF!=#REF!, F86&gt;=#REF!), AND(#REF!=#REF!, F86&gt;=#REF!))), "CR", " ")</f>
        <v>#REF!</v>
      </c>
      <c r="BG86" s="5" t="e">
        <f>IF(AND(B86="decathlon", OR(AND(#REF!=#REF!, F86&gt;=#REF!), AND(#REF!=#REF!, F86&gt;=#REF!),AND(#REF!=#REF!, F86&gt;=#REF!))), "CR", " ")</f>
        <v>#REF!</v>
      </c>
    </row>
    <row r="87" spans="1:62" hidden="1">
      <c r="B87" s="2">
        <v>200</v>
      </c>
      <c r="C87" s="1" t="s">
        <v>68</v>
      </c>
      <c r="D87" s="1" t="s">
        <v>212</v>
      </c>
      <c r="E87" s="6" t="s">
        <v>10</v>
      </c>
      <c r="F87" s="14">
        <v>36.9</v>
      </c>
      <c r="G87" s="10">
        <v>44780</v>
      </c>
      <c r="H87" s="2" t="s">
        <v>155</v>
      </c>
      <c r="I87" s="2" t="s">
        <v>189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5"/>
      <c r="BA87" s="5"/>
      <c r="BB87" s="5"/>
      <c r="BC87" s="5"/>
      <c r="BD87" s="5"/>
      <c r="BE87" s="5"/>
      <c r="BF87" s="5"/>
      <c r="BG87" s="5"/>
    </row>
    <row r="88" spans="1:62" hidden="1">
      <c r="B88" s="20"/>
      <c r="C88" s="21"/>
      <c r="D88" s="21"/>
      <c r="E88" s="22"/>
      <c r="F88" s="23"/>
      <c r="G88" s="24"/>
      <c r="H88" s="21"/>
      <c r="I88" s="21"/>
      <c r="J88" s="21"/>
      <c r="K88" s="21"/>
      <c r="L88" s="21"/>
      <c r="M88" s="21"/>
      <c r="N88" s="19"/>
      <c r="O88" s="19"/>
      <c r="P88" s="19"/>
      <c r="Q88" s="19"/>
      <c r="R88" s="19"/>
      <c r="S88" s="19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</row>
    <row r="89" spans="1:62">
      <c r="B89" s="2">
        <v>300</v>
      </c>
      <c r="C89" s="1" t="s">
        <v>51</v>
      </c>
      <c r="D89" s="1" t="s">
        <v>92</v>
      </c>
      <c r="E89" s="6" t="s">
        <v>5</v>
      </c>
      <c r="F89" s="8">
        <v>39.81</v>
      </c>
      <c r="G89" s="10">
        <v>44800</v>
      </c>
      <c r="H89" s="2" t="s">
        <v>155</v>
      </c>
      <c r="I89" s="2" t="s">
        <v>332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5"/>
      <c r="BA89" s="5"/>
      <c r="BB89" s="5"/>
      <c r="BC89" s="5"/>
      <c r="BD89" s="5"/>
      <c r="BE89" s="5"/>
      <c r="BF89" s="5"/>
      <c r="BG89" s="5"/>
    </row>
    <row r="90" spans="1:62">
      <c r="B90" s="2">
        <v>300</v>
      </c>
      <c r="C90" s="1" t="s">
        <v>110</v>
      </c>
      <c r="D90" s="1" t="s">
        <v>111</v>
      </c>
      <c r="E90" s="6" t="s">
        <v>5</v>
      </c>
      <c r="F90" s="8">
        <v>42.82</v>
      </c>
      <c r="G90" s="10">
        <v>44738</v>
      </c>
      <c r="H90" s="2" t="s">
        <v>275</v>
      </c>
      <c r="I90" s="2" t="s">
        <v>177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5"/>
      <c r="BA90" s="5"/>
      <c r="BB90" s="5"/>
      <c r="BC90" s="5"/>
      <c r="BD90" s="5"/>
      <c r="BE90" s="5"/>
      <c r="BF90" s="5"/>
      <c r="BG90" s="5"/>
    </row>
    <row r="91" spans="1:62">
      <c r="B91" s="2">
        <v>300</v>
      </c>
      <c r="C91" s="1" t="s">
        <v>50</v>
      </c>
      <c r="D91" s="1" t="s">
        <v>328</v>
      </c>
      <c r="E91" s="6" t="s">
        <v>5</v>
      </c>
      <c r="F91" s="14">
        <v>44.6</v>
      </c>
      <c r="G91" s="10">
        <v>44780</v>
      </c>
      <c r="H91" s="2" t="s">
        <v>155</v>
      </c>
      <c r="I91" s="2" t="s">
        <v>189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5"/>
      <c r="BA91" s="5"/>
      <c r="BB91" s="5"/>
      <c r="BC91" s="5"/>
      <c r="BD91" s="5"/>
      <c r="BE91" s="5"/>
      <c r="BF91" s="5"/>
      <c r="BG91" s="5"/>
    </row>
    <row r="92" spans="1:62">
      <c r="B92" s="2">
        <v>300</v>
      </c>
      <c r="C92" s="1" t="s">
        <v>51</v>
      </c>
      <c r="D92" s="1" t="s">
        <v>179</v>
      </c>
      <c r="E92" s="6" t="s">
        <v>5</v>
      </c>
      <c r="F92" s="8">
        <v>45</v>
      </c>
      <c r="G92" s="10">
        <v>44703</v>
      </c>
      <c r="H92" s="1" t="s">
        <v>155</v>
      </c>
      <c r="I92" s="1" t="s">
        <v>177</v>
      </c>
    </row>
    <row r="93" spans="1:62">
      <c r="A93" s="1" t="s">
        <v>85</v>
      </c>
      <c r="B93" s="2">
        <v>300</v>
      </c>
      <c r="C93" s="1" t="s">
        <v>99</v>
      </c>
      <c r="D93" s="1" t="s">
        <v>100</v>
      </c>
      <c r="E93" s="6" t="s">
        <v>5</v>
      </c>
      <c r="F93" s="8">
        <v>48.01</v>
      </c>
      <c r="G93" s="10">
        <v>44682</v>
      </c>
      <c r="H93" s="1" t="s">
        <v>155</v>
      </c>
      <c r="I93" s="1" t="s">
        <v>177</v>
      </c>
      <c r="J93" s="5"/>
      <c r="K93" s="5"/>
      <c r="L93" s="5"/>
      <c r="M93" s="5"/>
      <c r="N93" s="5"/>
      <c r="O93" s="5"/>
      <c r="P93" s="5"/>
      <c r="Q93" s="5" t="e">
        <f>IF(AND(B93="1600 (Mile)",OR(AND(#REF!=#REF!,F93&lt;=#REF!),AND(#REF!=#REF!,F93&lt;=#REF!),AND(#REF!=#REF!,F93&lt;=#REF!),AND(#REF!=#REF!,F93&lt;=#REF!))),"CR"," ")</f>
        <v>#REF!</v>
      </c>
      <c r="R93" s="5"/>
      <c r="S93" s="5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5"/>
      <c r="BA93" s="5"/>
      <c r="BB93" s="5"/>
      <c r="BC93" s="5"/>
      <c r="BD93" s="5"/>
      <c r="BE93" s="5"/>
      <c r="BF93" s="5"/>
      <c r="BG93" s="5"/>
    </row>
    <row r="94" spans="1:62">
      <c r="A94" s="1" t="e">
        <f>#REF!</f>
        <v>#REF!</v>
      </c>
      <c r="B94" s="2">
        <v>300</v>
      </c>
      <c r="C94" s="1" t="s">
        <v>58</v>
      </c>
      <c r="D94" s="1" t="s">
        <v>63</v>
      </c>
      <c r="E94" s="6" t="s">
        <v>5</v>
      </c>
      <c r="F94" s="8">
        <v>48.34</v>
      </c>
      <c r="G94" s="9">
        <v>44703</v>
      </c>
      <c r="H94" s="1" t="s">
        <v>155</v>
      </c>
      <c r="I94" s="1" t="s">
        <v>177</v>
      </c>
      <c r="J94" s="5" t="e">
        <f>IF(AND(B94=100, OR(AND(#REF!=#REF!, F94&lt;=#REF!), AND(#REF!=#REF!, F94&lt;=#REF!), AND(#REF!=#REF!, F94&lt;=#REF!), AND(#REF!=#REF!, F94&lt;=#REF!), AND(#REF!=#REF!, F94&lt;=#REF!))), "CR", " ")</f>
        <v>#REF!</v>
      </c>
      <c r="K94" s="5" t="e">
        <f>IF(AND(B94=200, OR(AND(#REF!=#REF!, F94&lt;=#REF!), AND(#REF!=#REF!, F94&lt;=#REF!), AND(#REF!=#REF!, F94&lt;=#REF!), AND(#REF!=#REF!, F94&lt;=#REF!), AND(#REF!=#REF!, F94&lt;=#REF!))), "CR", " ")</f>
        <v>#REF!</v>
      </c>
      <c r="L94" s="5" t="e">
        <f>IF(AND(B94=300, OR(AND(#REF!=#REF!, F94&lt;=#REF!), AND(#REF!=#REF!, F94&lt;=#REF!))), "CR", " ")</f>
        <v>#REF!</v>
      </c>
      <c r="M94" s="5" t="e">
        <f>IF(AND(B94=400, OR(AND(#REF!=#REF!, F94&lt;=#REF!), AND(#REF!=#REF!, F94&lt;=#REF!), AND(#REF!=#REF!, F94&lt;=#REF!), AND(#REF!=#REF!, F94&lt;=#REF!))), "CR", " ")</f>
        <v>#REF!</v>
      </c>
      <c r="N94" s="5" t="e">
        <f>IF(AND(B94=800, OR(AND(#REF!=#REF!, F94&lt;=#REF!), AND(#REF!=#REF!, F94&lt;=#REF!), AND(#REF!=#REF!, F94&lt;=#REF!), AND(#REF!=#REF!, F94&lt;=#REF!), AND(#REF!=#REF!, F94&lt;=#REF!))), "CR", " ")</f>
        <v>#REF!</v>
      </c>
      <c r="O94" s="5" t="e">
        <f>IF(AND(B94=1000, OR(AND(#REF!=#REF!, F94&lt;=#REF!), AND(#REF!=#REF!, F94&lt;=#REF!))), "CR", " ")</f>
        <v>#REF!</v>
      </c>
      <c r="P94" s="5" t="e">
        <f>IF(AND(B94=1500, OR(AND(#REF!=#REF!, F94&lt;=#REF!), AND(#REF!=#REF!, F94&lt;=#REF!), AND(#REF!=#REF!, F94&lt;=#REF!), AND(#REF!=#REF!, F94&lt;=#REF!), AND(#REF!=#REF!, F94&lt;=#REF!))), "CR", " ")</f>
        <v>#REF!</v>
      </c>
      <c r="Q94" s="5" t="e">
        <f>IF(AND(B94="1600 (Mile)",OR(AND(#REF!=#REF!,F94&lt;=#REF!),AND(#REF!=#REF!,F94&lt;=#REF!),AND(#REF!=#REF!,F94&lt;=#REF!),AND(#REF!=#REF!,F94&lt;=#REF!))),"CR"," ")</f>
        <v>#REF!</v>
      </c>
      <c r="R94" s="5" t="e">
        <f>IF(AND(B94=3000, OR(AND(#REF!=#REF!, F94&lt;=#REF!), AND(#REF!=#REF!, F94&lt;=#REF!), AND(#REF!=#REF!, F94&lt;=#REF!), AND(#REF!=#REF!, F94&lt;=#REF!))), "CR", " ")</f>
        <v>#REF!</v>
      </c>
      <c r="S94" s="5" t="e">
        <f>IF(AND(B94=5000, OR(AND(#REF!=#REF!, F94&lt;=#REF!), AND(#REF!=#REF!, F94&lt;=#REF!))), "CR", " ")</f>
        <v>#REF!</v>
      </c>
      <c r="T94" s="4" t="e">
        <f>IF(AND(B94=10000, OR(AND(#REF!=#REF!, F94&lt;=#REF!), AND(#REF!=#REF!, F94&lt;=#REF!))), "CR", " ")</f>
        <v>#REF!</v>
      </c>
      <c r="U94" s="4" t="e">
        <f>IF(AND(B94="high jump", OR(AND(#REF!=#REF!, F94&gt;=#REF!), AND(#REF!=#REF!, F94&gt;=#REF!), AND(#REF!=#REF!, F94&gt;=#REF!), AND(#REF!=#REF!, F94&gt;=#REF!), AND(#REF!=#REF!, F94&gt;=#REF!))), "CR", " ")</f>
        <v>#REF!</v>
      </c>
      <c r="V94" s="4" t="e">
        <f>IF(AND(B94="long jump", OR(AND(#REF!=#REF!, F94&gt;=#REF!), AND(#REF!=#REF!, F94&gt;=#REF!), AND(#REF!=#REF!, F94&gt;=#REF!), AND(#REF!=#REF!, F94&gt;=#REF!), AND(#REF!=#REF!, F94&gt;=#REF!))), "CR", " ")</f>
        <v>#REF!</v>
      </c>
      <c r="W94" s="4" t="e">
        <f>IF(AND(B94="triple jump", OR(AND(#REF!=#REF!, F94&gt;=#REF!), AND(#REF!=#REF!, F94&gt;=#REF!), AND(#REF!=#REF!, F94&gt;=#REF!), AND(#REF!=#REF!, F94&gt;=#REF!), AND(#REF!=#REF!, F94&gt;=#REF!))), "CR", " ")</f>
        <v>#REF!</v>
      </c>
      <c r="X94" s="4" t="e">
        <f>IF(AND(B94="pole vault", OR(AND(#REF!=#REF!, F94&gt;=#REF!), AND(#REF!=#REF!, F94&gt;=#REF!), AND(#REF!=#REF!, F94&gt;=#REF!), AND(#REF!=#REF!, F94&gt;=#REF!), AND(#REF!=#REF!, F94&gt;=#REF!))), "CR", " ")</f>
        <v>#REF!</v>
      </c>
      <c r="Y94" s="4" t="e">
        <f>IF(AND(B94="discus 1",#REF! =#REF!, F94&gt;=#REF!), "CR", " ")</f>
        <v>#REF!</v>
      </c>
      <c r="Z94" s="4" t="e">
        <f>IF(AND(B94="discus 1.25",#REF! =#REF!, F94&gt;=#REF!), "CR", " ")</f>
        <v>#REF!</v>
      </c>
      <c r="AA94" s="4" t="e">
        <f>IF(AND(B94="discus 1.5",#REF! =#REF!, F94&gt;=#REF!), "CR", " ")</f>
        <v>#REF!</v>
      </c>
      <c r="AB94" s="4" t="e">
        <f>IF(AND(B94="discus 1.75",#REF! =#REF!, F94&gt;=#REF!), "CR", " ")</f>
        <v>#REF!</v>
      </c>
      <c r="AC94" s="4" t="e">
        <f>IF(AND(B94="discus 2",#REF! =#REF!, F94&gt;=#REF!), "CR", " ")</f>
        <v>#REF!</v>
      </c>
      <c r="AD94" s="4" t="e">
        <f>IF(AND(B94="hammer 4",#REF! =#REF!, F94&gt;=#REF!), "CR", " ")</f>
        <v>#REF!</v>
      </c>
      <c r="AE94" s="4" t="e">
        <f>IF(AND(B94="hammer 5",#REF! =#REF!, F94&gt;=#REF!), "CR", " ")</f>
        <v>#REF!</v>
      </c>
      <c r="AF94" s="4" t="e">
        <f>IF(AND(B94="hammer 6",#REF! =#REF!, F94&gt;=#REF!), "CR", " ")</f>
        <v>#REF!</v>
      </c>
      <c r="AG94" s="4" t="e">
        <f>IF(AND(B94="hammer 7.26",#REF! =#REF!, F94&gt;=#REF!), "CR", " ")</f>
        <v>#REF!</v>
      </c>
      <c r="AH94" s="4" t="e">
        <f>IF(AND(B94="javelin 400",#REF! =#REF!, F94&gt;=#REF!), "CR", " ")</f>
        <v>#REF!</v>
      </c>
      <c r="AI94" s="4" t="e">
        <f>IF(AND(B94="javelin 600",#REF! =#REF!, F94&gt;=#REF!), "CR", " ")</f>
        <v>#REF!</v>
      </c>
      <c r="AJ94" s="4" t="e">
        <f>IF(AND(B94="javelin 700",#REF! =#REF!, F94&gt;=#REF!), "CR", " ")</f>
        <v>#REF!</v>
      </c>
      <c r="AK94" s="4" t="e">
        <f>IF(AND(B94="javelin 800", OR(AND(#REF!=#REF!, F94&gt;=#REF!), AND(#REF!=#REF!, F94&gt;=#REF!))), "CR", " ")</f>
        <v>#REF!</v>
      </c>
      <c r="AL94" s="4" t="e">
        <f>IF(AND(B94="shot 3",#REF! =#REF!, F94&gt;=#REF!), "CR", " ")</f>
        <v>#REF!</v>
      </c>
      <c r="AM94" s="4" t="e">
        <f>IF(AND(B94="shot 4",#REF! =#REF!, F94&gt;=#REF!), "CR", " ")</f>
        <v>#REF!</v>
      </c>
      <c r="AN94" s="4" t="e">
        <f>IF(AND(B94="shot 5",#REF! =#REF!, F94&gt;=#REF!), "CR", " ")</f>
        <v>#REF!</v>
      </c>
      <c r="AO94" s="4" t="e">
        <f>IF(AND(B94="shot 6",#REF! =#REF!, F94&gt;=#REF!), "CR", " ")</f>
        <v>#REF!</v>
      </c>
      <c r="AP94" s="4" t="e">
        <f>IF(AND(B94="shot 7.26",#REF! =#REF!, F94&gt;=#REF!), "CR", " ")</f>
        <v>#REF!</v>
      </c>
      <c r="AQ94" s="4" t="e">
        <f>IF(AND(B94="60H",OR(AND(#REF!=#REF!,F94&lt;=#REF!),AND(#REF!=#REF!,F94&lt;=#REF!),AND(#REF!=#REF!,F94&lt;=#REF!),AND(#REF!=#REF!,F94&lt;=#REF!),AND(#REF!=#REF!,F94&lt;=#REF!))),"CR"," ")</f>
        <v>#REF!</v>
      </c>
      <c r="AR94" s="4" t="e">
        <f>IF(AND(B94="75H", AND(#REF!=#REF!, F94&lt;=#REF!)), "CR", " ")</f>
        <v>#REF!</v>
      </c>
      <c r="AS94" s="4" t="e">
        <f>IF(AND(B94="80H", AND(#REF!=#REF!, F94&lt;=#REF!)), "CR", " ")</f>
        <v>#REF!</v>
      </c>
      <c r="AT94" s="4" t="e">
        <f>IF(AND(B94="100H", AND(#REF!=#REF!, F94&lt;=#REF!)), "CR", " ")</f>
        <v>#REF!</v>
      </c>
      <c r="AU94" s="4" t="e">
        <f>IF(AND(B94="110H", OR(AND(#REF!=#REF!, F94&lt;=#REF!), AND(#REF!=#REF!, F94&lt;=#REF!))), "CR", " ")</f>
        <v>#REF!</v>
      </c>
      <c r="AV94" s="4" t="e">
        <f>IF(AND(B94="400H", OR(AND(#REF!=#REF!, F94&lt;=#REF!), AND(#REF!=#REF!, F94&lt;=#REF!), AND(#REF!=#REF!, F94&lt;=#REF!), AND(#REF!=#REF!, F94&lt;=#REF!))), "CR", " ")</f>
        <v>#REF!</v>
      </c>
      <c r="AW94" s="4" t="e">
        <f>IF(AND(B94="1500SC", AND(#REF!=#REF!, F94&lt;=#REF!)), "CR", " ")</f>
        <v>#REF!</v>
      </c>
      <c r="AX94" s="4" t="e">
        <f>IF(AND(B94="2000SC", OR(AND(#REF!=#REF!, F94&lt;=#REF!), AND(#REF!=#REF!, F94&lt;=#REF!))), "CR", " ")</f>
        <v>#REF!</v>
      </c>
      <c r="AY94" s="4" t="e">
        <f>IF(AND(B94="3000SC", OR(AND(#REF!=#REF!, F94&lt;=#REF!), AND(#REF!=#REF!, F94&lt;=#REF!))), "CR", " ")</f>
        <v>#REF!</v>
      </c>
      <c r="AZ94" s="5" t="e">
        <f>IF(AND(B94="4x100", OR(AND(#REF!=#REF!, F94&lt;=#REF!), AND(#REF!=#REF!, F94&lt;=#REF!), AND(#REF!=#REF!, F94&lt;=#REF!), AND(#REF!=#REF!, F94&lt;=#REF!), AND(#REF!=#REF!, F94&lt;=#REF!))), "CR", " ")</f>
        <v>#REF!</v>
      </c>
      <c r="BA94" s="5" t="e">
        <f>IF(AND(B94="4x200", OR(AND(#REF!=#REF!, F94&lt;=#REF!), AND(#REF!=#REF!, F94&lt;=#REF!), AND(#REF!=#REF!, F94&lt;=#REF!), AND(#REF!=#REF!, F94&lt;=#REF!), AND(#REF!=#REF!, F94&lt;=#REF!))), "CR", " ")</f>
        <v>#REF!</v>
      </c>
      <c r="BB94" s="5" t="e">
        <f>IF(AND(B94="4x300", AND(#REF!=#REF!, F94&lt;=#REF!)), "CR", " ")</f>
        <v>#REF!</v>
      </c>
      <c r="BC94" s="5" t="e">
        <f>IF(AND(B94="4x400", OR(AND(#REF!=#REF!, F94&lt;=#REF!), AND(#REF!=#REF!, F94&lt;=#REF!), AND(#REF!=#REF!, F94&lt;=#REF!), AND(#REF!=#REF!, F94&lt;=#REF!))), "CR", " ")</f>
        <v>#REF!</v>
      </c>
      <c r="BD94" s="5" t="e">
        <f>IF(AND(B94="3x800", OR(AND(#REF!=#REF!, F94&lt;=#REF!), AND(#REF!=#REF!, F94&lt;=#REF!), AND(#REF!=#REF!, F94&lt;=#REF!))), "CR", " ")</f>
        <v>#REF!</v>
      </c>
      <c r="BE94" s="5" t="e">
        <f>IF(AND(B94="pentathlon", OR(AND(#REF!=#REF!, F94&gt;=#REF!), AND(#REF!=#REF!, F94&gt;=#REF!),AND(#REF!=#REF!, F94&gt;=#REF!),AND(#REF!=#REF!, F94&gt;=#REF!))), "CR", " ")</f>
        <v>#REF!</v>
      </c>
      <c r="BF94" s="5" t="e">
        <f>IF(AND(B94="heptathlon", OR(AND(#REF!=#REF!, F94&gt;=#REF!), AND(#REF!=#REF!, F94&gt;=#REF!))), "CR", " ")</f>
        <v>#REF!</v>
      </c>
      <c r="BG94" s="5" t="e">
        <f>IF(AND(B94="decathlon", OR(AND(#REF!=#REF!, F94&gt;=#REF!), AND(#REF!=#REF!, F94&gt;=#REF!),AND(#REF!=#REF!, F94&gt;=#REF!))), "CR", " ")</f>
        <v>#REF!</v>
      </c>
    </row>
    <row r="95" spans="1:62" hidden="1">
      <c r="B95" s="20"/>
      <c r="C95" s="21"/>
      <c r="D95" s="21"/>
      <c r="E95" s="22"/>
      <c r="F95" s="23"/>
      <c r="G95" s="24"/>
      <c r="H95" s="21"/>
      <c r="I95" s="21"/>
      <c r="J95" s="21"/>
      <c r="K95" s="21"/>
      <c r="L95" s="21"/>
      <c r="M95" s="21"/>
      <c r="N95" s="19"/>
      <c r="O95" s="19"/>
      <c r="P95" s="19"/>
      <c r="Q95" s="19"/>
      <c r="R95" s="19"/>
      <c r="S95" s="19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</row>
    <row r="96" spans="1:62" hidden="1">
      <c r="A96" s="1" t="e">
        <f>#REF!</f>
        <v>#REF!</v>
      </c>
      <c r="B96" s="2">
        <v>400</v>
      </c>
      <c r="C96" s="1" t="s">
        <v>66</v>
      </c>
      <c r="D96" s="1" t="s">
        <v>82</v>
      </c>
      <c r="E96" s="6" t="s">
        <v>6</v>
      </c>
      <c r="F96" s="8">
        <v>49.64</v>
      </c>
      <c r="G96" s="10">
        <v>44758</v>
      </c>
      <c r="H96" s="1" t="s">
        <v>265</v>
      </c>
      <c r="I96" s="1" t="s">
        <v>305</v>
      </c>
      <c r="J96" s="5" t="e">
        <f>IF(AND(B96=100, OR(AND(#REF!=#REF!, F96&lt;=#REF!), AND(#REF!=#REF!, F96&lt;=#REF!), AND(#REF!=#REF!, F96&lt;=#REF!), AND(#REF!=#REF!, F96&lt;=#REF!), AND(#REF!=#REF!, F96&lt;=#REF!))), "CR", " ")</f>
        <v>#REF!</v>
      </c>
      <c r="K96" s="5" t="e">
        <f>IF(AND(B96=200, OR(AND(#REF!=#REF!, F96&lt;=#REF!), AND(#REF!=#REF!, F96&lt;=#REF!), AND(#REF!=#REF!, F96&lt;=#REF!), AND(#REF!=#REF!, F96&lt;=#REF!), AND(#REF!=#REF!, F96&lt;=#REF!))), "CR", " ")</f>
        <v>#REF!</v>
      </c>
      <c r="L96" s="5" t="e">
        <f>IF(AND(B96=300, OR(AND(#REF!=#REF!, F96&lt;=#REF!), AND(#REF!=#REF!, F96&lt;=#REF!))), "CR", " ")</f>
        <v>#REF!</v>
      </c>
      <c r="M96" s="5" t="e">
        <f>IF(AND(B96=400, OR(AND(#REF!=#REF!, F96&lt;=#REF!), AND(#REF!=#REF!, F96&lt;=#REF!), AND(#REF!=#REF!, F96&lt;=#REF!), AND(#REF!=#REF!, F96&lt;=#REF!))), "CR", " ")</f>
        <v>#REF!</v>
      </c>
      <c r="N96" s="5" t="e">
        <f>IF(AND(B96=800, OR(AND(#REF!=#REF!, F96&lt;=#REF!), AND(#REF!=#REF!, F96&lt;=#REF!), AND(#REF!=#REF!, F96&lt;=#REF!), AND(#REF!=#REF!, F96&lt;=#REF!), AND(#REF!=#REF!, F96&lt;=#REF!))), "CR", " ")</f>
        <v>#REF!</v>
      </c>
      <c r="O96" s="5" t="e">
        <f>IF(AND(B96=1000, OR(AND(#REF!=#REF!, F96&lt;=#REF!), AND(#REF!=#REF!, F96&lt;=#REF!))), "CR", " ")</f>
        <v>#REF!</v>
      </c>
      <c r="P96" s="5" t="e">
        <f>IF(AND(B96=1500, OR(AND(#REF!=#REF!, F96&lt;=#REF!), AND(#REF!=#REF!, F96&lt;=#REF!), AND(#REF!=#REF!, F96&lt;=#REF!), AND(#REF!=#REF!, F96&lt;=#REF!), AND(#REF!=#REF!, F96&lt;=#REF!))), "CR", " ")</f>
        <v>#REF!</v>
      </c>
      <c r="Q96" s="5" t="e">
        <f>IF(AND(B96="1600 (Mile)",OR(AND(#REF!=#REF!,F96&lt;=#REF!),AND(#REF!=#REF!,F96&lt;=#REF!),AND(#REF!=#REF!,F96&lt;=#REF!),AND(#REF!=#REF!,F96&lt;=#REF!))),"CR"," ")</f>
        <v>#REF!</v>
      </c>
      <c r="R96" s="5" t="e">
        <f>IF(AND(B96=3000, OR(AND(#REF!=#REF!, F96&lt;=#REF!), AND(#REF!=#REF!, F96&lt;=#REF!), AND(#REF!=#REF!, F96&lt;=#REF!), AND(#REF!=#REF!, F96&lt;=#REF!))), "CR", " ")</f>
        <v>#REF!</v>
      </c>
      <c r="S96" s="5" t="e">
        <f>IF(AND(B96=5000, OR(AND(#REF!=#REF!, F96&lt;=#REF!), AND(#REF!=#REF!, F96&lt;=#REF!))), "CR", " ")</f>
        <v>#REF!</v>
      </c>
      <c r="T96" s="4" t="e">
        <f>IF(AND(B96=10000, OR(AND(#REF!=#REF!, F96&lt;=#REF!), AND(#REF!=#REF!, F96&lt;=#REF!))), "CR", " ")</f>
        <v>#REF!</v>
      </c>
      <c r="U96" s="4" t="e">
        <f>IF(AND(B96="high jump", OR(AND(#REF!=#REF!, F96&gt;=#REF!), AND(#REF!=#REF!, F96&gt;=#REF!), AND(#REF!=#REF!, F96&gt;=#REF!), AND(#REF!=#REF!, F96&gt;=#REF!), AND(#REF!=#REF!, F96&gt;=#REF!))), "CR", " ")</f>
        <v>#REF!</v>
      </c>
      <c r="V96" s="4" t="e">
        <f>IF(AND(B96="long jump", OR(AND(#REF!=#REF!, F96&gt;=#REF!), AND(#REF!=#REF!, F96&gt;=#REF!), AND(#REF!=#REF!, F96&gt;=#REF!), AND(#REF!=#REF!, F96&gt;=#REF!), AND(#REF!=#REF!, F96&gt;=#REF!))), "CR", " ")</f>
        <v>#REF!</v>
      </c>
      <c r="W96" s="4" t="e">
        <f>IF(AND(B96="triple jump", OR(AND(#REF!=#REF!, F96&gt;=#REF!), AND(#REF!=#REF!, F96&gt;=#REF!), AND(#REF!=#REF!, F96&gt;=#REF!), AND(#REF!=#REF!, F96&gt;=#REF!), AND(#REF!=#REF!, F96&gt;=#REF!))), "CR", " ")</f>
        <v>#REF!</v>
      </c>
      <c r="X96" s="4" t="e">
        <f>IF(AND(B96="pole vault", OR(AND(#REF!=#REF!, F96&gt;=#REF!), AND(#REF!=#REF!, F96&gt;=#REF!), AND(#REF!=#REF!, F96&gt;=#REF!), AND(#REF!=#REF!, F96&gt;=#REF!), AND(#REF!=#REF!, F96&gt;=#REF!))), "CR", " ")</f>
        <v>#REF!</v>
      </c>
      <c r="Y96" s="4" t="e">
        <f>IF(AND(B96="discus 1",#REF! =#REF!, F96&gt;=#REF!), "CR", " ")</f>
        <v>#REF!</v>
      </c>
      <c r="Z96" s="4" t="e">
        <f>IF(AND(B96="discus 1.25",#REF! =#REF!, F96&gt;=#REF!), "CR", " ")</f>
        <v>#REF!</v>
      </c>
      <c r="AA96" s="4" t="e">
        <f>IF(AND(B96="discus 1.5",#REF! =#REF!, F96&gt;=#REF!), "CR", " ")</f>
        <v>#REF!</v>
      </c>
      <c r="AB96" s="4" t="e">
        <f>IF(AND(B96="discus 1.75",#REF! =#REF!, F96&gt;=#REF!), "CR", " ")</f>
        <v>#REF!</v>
      </c>
      <c r="AC96" s="4" t="e">
        <f>IF(AND(B96="discus 2",#REF! =#REF!, F96&gt;=#REF!), "CR", " ")</f>
        <v>#REF!</v>
      </c>
      <c r="AD96" s="4" t="e">
        <f>IF(AND(B96="hammer 4",#REF! =#REF!, F96&gt;=#REF!), "CR", " ")</f>
        <v>#REF!</v>
      </c>
      <c r="AE96" s="4" t="e">
        <f>IF(AND(B96="hammer 5",#REF! =#REF!, F96&gt;=#REF!), "CR", " ")</f>
        <v>#REF!</v>
      </c>
      <c r="AF96" s="4" t="e">
        <f>IF(AND(B96="hammer 6",#REF! =#REF!, F96&gt;=#REF!), "CR", " ")</f>
        <v>#REF!</v>
      </c>
      <c r="AG96" s="4" t="e">
        <f>IF(AND(B96="hammer 7.26",#REF! =#REF!, F96&gt;=#REF!), "CR", " ")</f>
        <v>#REF!</v>
      </c>
      <c r="AH96" s="4" t="e">
        <f>IF(AND(B96="javelin 400",#REF! =#REF!, F96&gt;=#REF!), "CR", " ")</f>
        <v>#REF!</v>
      </c>
      <c r="AI96" s="4" t="e">
        <f>IF(AND(B96="javelin 600",#REF! =#REF!, F96&gt;=#REF!), "CR", " ")</f>
        <v>#REF!</v>
      </c>
      <c r="AJ96" s="4" t="e">
        <f>IF(AND(B96="javelin 700",#REF! =#REF!, F96&gt;=#REF!), "CR", " ")</f>
        <v>#REF!</v>
      </c>
      <c r="AK96" s="4" t="e">
        <f>IF(AND(B96="javelin 800", OR(AND(#REF!=#REF!, F96&gt;=#REF!), AND(#REF!=#REF!, F96&gt;=#REF!))), "CR", " ")</f>
        <v>#REF!</v>
      </c>
      <c r="AL96" s="4" t="e">
        <f>IF(AND(B96="shot 3",#REF! =#REF!, F96&gt;=#REF!), "CR", " ")</f>
        <v>#REF!</v>
      </c>
      <c r="AM96" s="4" t="e">
        <f>IF(AND(B96="shot 4",#REF! =#REF!, F96&gt;=#REF!), "CR", " ")</f>
        <v>#REF!</v>
      </c>
      <c r="AN96" s="4" t="e">
        <f>IF(AND(B96="shot 5",#REF! =#REF!, F96&gt;=#REF!), "CR", " ")</f>
        <v>#REF!</v>
      </c>
      <c r="AO96" s="4" t="e">
        <f>IF(AND(B96="shot 6",#REF! =#REF!, F96&gt;=#REF!), "CR", " ")</f>
        <v>#REF!</v>
      </c>
      <c r="AP96" s="4" t="e">
        <f>IF(AND(B96="shot 7.26",#REF! =#REF!, F96&gt;=#REF!), "CR", " ")</f>
        <v>#REF!</v>
      </c>
      <c r="AQ96" s="4" t="e">
        <f>IF(AND(B96="60H",OR(AND(#REF!=#REF!,F96&lt;=#REF!),AND(#REF!=#REF!,F96&lt;=#REF!),AND(#REF!=#REF!,F96&lt;=#REF!),AND(#REF!=#REF!,F96&lt;=#REF!),AND(#REF!=#REF!,F96&lt;=#REF!))),"CR"," ")</f>
        <v>#REF!</v>
      </c>
      <c r="AR96" s="4" t="e">
        <f>IF(AND(B96="75H", AND(#REF!=#REF!, F96&lt;=#REF!)), "CR", " ")</f>
        <v>#REF!</v>
      </c>
      <c r="AS96" s="4" t="e">
        <f>IF(AND(B96="80H", AND(#REF!=#REF!, F96&lt;=#REF!)), "CR", " ")</f>
        <v>#REF!</v>
      </c>
      <c r="AT96" s="4" t="e">
        <f>IF(AND(B96="100H", AND(#REF!=#REF!, F96&lt;=#REF!)), "CR", " ")</f>
        <v>#REF!</v>
      </c>
      <c r="AU96" s="4" t="e">
        <f>IF(AND(B96="110H", OR(AND(#REF!=#REF!, F96&lt;=#REF!), AND(#REF!=#REF!, F96&lt;=#REF!))), "CR", " ")</f>
        <v>#REF!</v>
      </c>
      <c r="AV96" s="4" t="e">
        <f>IF(AND(B96="400H", OR(AND(#REF!=#REF!, F96&lt;=#REF!), AND(#REF!=#REF!, F96&lt;=#REF!), AND(#REF!=#REF!, F96&lt;=#REF!), AND(#REF!=#REF!, F96&lt;=#REF!))), "CR", " ")</f>
        <v>#REF!</v>
      </c>
      <c r="AW96" s="4" t="e">
        <f>IF(AND(B96="1500SC", AND(#REF!=#REF!, F96&lt;=#REF!)), "CR", " ")</f>
        <v>#REF!</v>
      </c>
      <c r="AX96" s="4" t="e">
        <f>IF(AND(B96="2000SC", OR(AND(#REF!=#REF!, F96&lt;=#REF!), AND(#REF!=#REF!, F96&lt;=#REF!))), "CR", " ")</f>
        <v>#REF!</v>
      </c>
      <c r="AY96" s="4" t="e">
        <f>IF(AND(B96="3000SC", OR(AND(#REF!=#REF!, F96&lt;=#REF!), AND(#REF!=#REF!, F96&lt;=#REF!))), "CR", " ")</f>
        <v>#REF!</v>
      </c>
      <c r="AZ96" s="5" t="e">
        <f>IF(AND(B96="4x100", OR(AND(#REF!=#REF!, F96&lt;=#REF!), AND(#REF!=#REF!, F96&lt;=#REF!), AND(#REF!=#REF!, F96&lt;=#REF!), AND(#REF!=#REF!, F96&lt;=#REF!), AND(#REF!=#REF!, F96&lt;=#REF!))), "CR", " ")</f>
        <v>#REF!</v>
      </c>
      <c r="BA96" s="5" t="e">
        <f>IF(AND(B96="4x200", OR(AND(#REF!=#REF!, F96&lt;=#REF!), AND(#REF!=#REF!, F96&lt;=#REF!), AND(#REF!=#REF!, F96&lt;=#REF!), AND(#REF!=#REF!, F96&lt;=#REF!), AND(#REF!=#REF!, F96&lt;=#REF!))), "CR", " ")</f>
        <v>#REF!</v>
      </c>
      <c r="BB96" s="5" t="e">
        <f>IF(AND(B96="4x300", AND(#REF!=#REF!, F96&lt;=#REF!)), "CR", " ")</f>
        <v>#REF!</v>
      </c>
      <c r="BC96" s="5" t="e">
        <f>IF(AND(B96="4x400", OR(AND(#REF!=#REF!, F96&lt;=#REF!), AND(#REF!=#REF!, F96&lt;=#REF!), AND(#REF!=#REF!, F96&lt;=#REF!), AND(#REF!=#REF!, F96&lt;=#REF!))), "CR", " ")</f>
        <v>#REF!</v>
      </c>
      <c r="BD96" s="5" t="e">
        <f>IF(AND(B96="3x800", OR(AND(#REF!=#REF!, F96&lt;=#REF!), AND(#REF!=#REF!, F96&lt;=#REF!), AND(#REF!=#REF!, F96&lt;=#REF!))), "CR", " ")</f>
        <v>#REF!</v>
      </c>
      <c r="BE96" s="5" t="e">
        <f>IF(AND(B96="pentathlon", OR(AND(#REF!=#REF!, F96&gt;=#REF!), AND(#REF!=#REF!, F96&gt;=#REF!),AND(#REF!=#REF!, F96&gt;=#REF!),AND(#REF!=#REF!, F96&gt;=#REF!))), "CR", " ")</f>
        <v>#REF!</v>
      </c>
      <c r="BF96" s="5" t="e">
        <f>IF(AND(B96="heptathlon", OR(AND(#REF!=#REF!, F96&gt;=#REF!), AND(#REF!=#REF!, F96&gt;=#REF!))), "CR", " ")</f>
        <v>#REF!</v>
      </c>
      <c r="BG96" s="5" t="e">
        <f>IF(AND(B96="decathlon", OR(AND(#REF!=#REF!, F96&gt;=#REF!), AND(#REF!=#REF!, F96&gt;=#REF!),AND(#REF!=#REF!, F96&gt;=#REF!))), "CR", " ")</f>
        <v>#REF!</v>
      </c>
    </row>
    <row r="97" spans="1:61" hidden="1">
      <c r="A97" s="1" t="s">
        <v>85</v>
      </c>
      <c r="B97" s="2">
        <v>400</v>
      </c>
      <c r="C97" s="1" t="s">
        <v>61</v>
      </c>
      <c r="D97" s="1" t="s">
        <v>77</v>
      </c>
      <c r="E97" s="6" t="s">
        <v>6</v>
      </c>
      <c r="F97" s="8">
        <v>51.15</v>
      </c>
      <c r="G97" s="10">
        <v>44794</v>
      </c>
      <c r="H97" s="2" t="s">
        <v>155</v>
      </c>
      <c r="I97" s="2" t="s">
        <v>216</v>
      </c>
      <c r="J97" s="5" t="e">
        <f>IF(AND(B97=100, OR(AND(#REF!=#REF!, F97&lt;=#REF!), AND(#REF!=#REF!, F97&lt;=#REF!), AND(#REF!=#REF!, F97&lt;=#REF!), AND(#REF!=#REF!, F97&lt;=#REF!), AND(#REF!=#REF!, F97&lt;=#REF!))), "CR", " ")</f>
        <v>#REF!</v>
      </c>
      <c r="K97" s="5" t="e">
        <f>IF(AND(B97=200, OR(AND(#REF!=#REF!, F97&lt;=#REF!), AND(#REF!=#REF!, F97&lt;=#REF!), AND(#REF!=#REF!, F97&lt;=#REF!), AND(#REF!=#REF!, F97&lt;=#REF!), AND(#REF!=#REF!, F97&lt;=#REF!))), "CR", " ")</f>
        <v>#REF!</v>
      </c>
      <c r="L97" s="5" t="e">
        <f>IF(AND(B97=300, OR(AND(#REF!=#REF!, F97&lt;=#REF!), AND(#REF!=#REF!, F97&lt;=#REF!))), "CR", " ")</f>
        <v>#REF!</v>
      </c>
      <c r="M97" s="5" t="e">
        <f>IF(AND(B97=400, OR(AND(#REF!=#REF!, F97&lt;=#REF!), AND(#REF!=#REF!, F97&lt;=#REF!), AND(#REF!=#REF!, F97&lt;=#REF!), AND(#REF!=#REF!, F97&lt;=#REF!))), "CR", " ")</f>
        <v>#REF!</v>
      </c>
      <c r="N97" s="5" t="e">
        <f>IF(AND(B97=800, OR(AND(#REF!=#REF!, F97&lt;=#REF!), AND(#REF!=#REF!, F97&lt;=#REF!), AND(#REF!=#REF!, F97&lt;=#REF!), AND(#REF!=#REF!, F97&lt;=#REF!), AND(#REF!=#REF!, F97&lt;=#REF!))), "CR", " ")</f>
        <v>#REF!</v>
      </c>
      <c r="O97" s="5" t="e">
        <f>IF(AND(B97=1000, OR(AND(#REF!=#REF!, F97&lt;=#REF!), AND(#REF!=#REF!, F97&lt;=#REF!))), "CR", " ")</f>
        <v>#REF!</v>
      </c>
      <c r="P97" s="5" t="e">
        <f>IF(AND(B97=1500, OR(AND(#REF!=#REF!, F97&lt;=#REF!), AND(#REF!=#REF!, F97&lt;=#REF!), AND(#REF!=#REF!, F97&lt;=#REF!), AND(#REF!=#REF!, F97&lt;=#REF!), AND(#REF!=#REF!, F97&lt;=#REF!))), "CR", " ")</f>
        <v>#REF!</v>
      </c>
      <c r="Q97" s="5" t="e">
        <f>IF(AND(B97="1600 (Mile)",OR(AND(#REF!=#REF!,F97&lt;=#REF!),AND(#REF!=#REF!,F97&lt;=#REF!),AND(#REF!=#REF!,F97&lt;=#REF!),AND(#REF!=#REF!,F97&lt;=#REF!))),"CR"," ")</f>
        <v>#REF!</v>
      </c>
      <c r="R97" s="5" t="e">
        <f>IF(AND(B97=3000, OR(AND(#REF!=#REF!, F97&lt;=#REF!), AND(#REF!=#REF!, F97&lt;=#REF!), AND(#REF!=#REF!, F97&lt;=#REF!), AND(#REF!=#REF!, F97&lt;=#REF!))), "CR", " ")</f>
        <v>#REF!</v>
      </c>
      <c r="S97" s="5" t="e">
        <f>IF(AND(B97=5000, OR(AND(#REF!=#REF!, F97&lt;=#REF!), AND(#REF!=#REF!, F97&lt;=#REF!))), "CR", " ")</f>
        <v>#REF!</v>
      </c>
      <c r="T97" s="4" t="e">
        <f>IF(AND(B97=10000, OR(AND(#REF!=#REF!, F97&lt;=#REF!), AND(#REF!=#REF!, F97&lt;=#REF!))), "CR", " ")</f>
        <v>#REF!</v>
      </c>
      <c r="U97" s="4" t="e">
        <f>IF(AND(B97="high jump", OR(AND(#REF!=#REF!, F97&gt;=#REF!), AND(#REF!=#REF!, F97&gt;=#REF!), AND(#REF!=#REF!, F97&gt;=#REF!), AND(#REF!=#REF!, F97&gt;=#REF!), AND(#REF!=#REF!, F97&gt;=#REF!))), "CR", " ")</f>
        <v>#REF!</v>
      </c>
      <c r="V97" s="4" t="e">
        <f>IF(AND(B97="long jump", OR(AND(#REF!=#REF!, F97&gt;=#REF!), AND(#REF!=#REF!, F97&gt;=#REF!), AND(#REF!=#REF!, F97&gt;=#REF!), AND(#REF!=#REF!, F97&gt;=#REF!), AND(#REF!=#REF!, F97&gt;=#REF!))), "CR", " ")</f>
        <v>#REF!</v>
      </c>
      <c r="W97" s="4" t="e">
        <f>IF(AND(B97="triple jump", OR(AND(#REF!=#REF!, F97&gt;=#REF!), AND(#REF!=#REF!, F97&gt;=#REF!), AND(#REF!=#REF!, F97&gt;=#REF!), AND(#REF!=#REF!, F97&gt;=#REF!), AND(#REF!=#REF!, F97&gt;=#REF!))), "CR", " ")</f>
        <v>#REF!</v>
      </c>
      <c r="X97" s="4" t="e">
        <f>IF(AND(B97="pole vault", OR(AND(#REF!=#REF!, F97&gt;=#REF!), AND(#REF!=#REF!, F97&gt;=#REF!), AND(#REF!=#REF!, F97&gt;=#REF!), AND(#REF!=#REF!, F97&gt;=#REF!), AND(#REF!=#REF!, F97&gt;=#REF!))), "CR", " ")</f>
        <v>#REF!</v>
      </c>
      <c r="Y97" s="4" t="e">
        <f>IF(AND(B97="discus 1",#REF! =#REF!, F97&gt;=#REF!), "CR", " ")</f>
        <v>#REF!</v>
      </c>
      <c r="Z97" s="4" t="e">
        <f>IF(AND(B97="discus 1.25",#REF! =#REF!, F97&gt;=#REF!), "CR", " ")</f>
        <v>#REF!</v>
      </c>
      <c r="AA97" s="4" t="e">
        <f>IF(AND(B97="discus 1.5",#REF! =#REF!, F97&gt;=#REF!), "CR", " ")</f>
        <v>#REF!</v>
      </c>
      <c r="AB97" s="4" t="e">
        <f>IF(AND(B97="discus 1.75",#REF! =#REF!, F97&gt;=#REF!), "CR", " ")</f>
        <v>#REF!</v>
      </c>
      <c r="AC97" s="4" t="e">
        <f>IF(AND(B97="discus 2",#REF! =#REF!, F97&gt;=#REF!), "CR", " ")</f>
        <v>#REF!</v>
      </c>
      <c r="AD97" s="4" t="e">
        <f>IF(AND(B97="hammer 4",#REF! =#REF!, F97&gt;=#REF!), "CR", " ")</f>
        <v>#REF!</v>
      </c>
      <c r="AE97" s="4" t="e">
        <f>IF(AND(B97="hammer 5",#REF! =#REF!, F97&gt;=#REF!), "CR", " ")</f>
        <v>#REF!</v>
      </c>
      <c r="AF97" s="4" t="e">
        <f>IF(AND(B97="hammer 6",#REF! =#REF!, F97&gt;=#REF!), "CR", " ")</f>
        <v>#REF!</v>
      </c>
      <c r="AG97" s="4" t="e">
        <f>IF(AND(B97="hammer 7.26",#REF! =#REF!, F97&gt;=#REF!), "CR", " ")</f>
        <v>#REF!</v>
      </c>
      <c r="AH97" s="4" t="e">
        <f>IF(AND(B97="javelin 400",#REF! =#REF!, F97&gt;=#REF!), "CR", " ")</f>
        <v>#REF!</v>
      </c>
      <c r="AI97" s="4" t="e">
        <f>IF(AND(B97="javelin 600",#REF! =#REF!, F97&gt;=#REF!), "CR", " ")</f>
        <v>#REF!</v>
      </c>
      <c r="AJ97" s="4" t="e">
        <f>IF(AND(B97="javelin 700",#REF! =#REF!, F97&gt;=#REF!), "CR", " ")</f>
        <v>#REF!</v>
      </c>
      <c r="AK97" s="4" t="e">
        <f>IF(AND(B97="javelin 800", OR(AND(#REF!=#REF!, F97&gt;=#REF!), AND(#REF!=#REF!, F97&gt;=#REF!))), "CR", " ")</f>
        <v>#REF!</v>
      </c>
      <c r="AL97" s="4" t="e">
        <f>IF(AND(B97="shot 3",#REF! =#REF!, F97&gt;=#REF!), "CR", " ")</f>
        <v>#REF!</v>
      </c>
      <c r="AM97" s="4" t="e">
        <f>IF(AND(B97="shot 4",#REF! =#REF!, F97&gt;=#REF!), "CR", " ")</f>
        <v>#REF!</v>
      </c>
      <c r="AN97" s="4" t="e">
        <f>IF(AND(B97="shot 5",#REF! =#REF!, F97&gt;=#REF!), "CR", " ")</f>
        <v>#REF!</v>
      </c>
      <c r="AO97" s="4" t="e">
        <f>IF(AND(B97="shot 6",#REF! =#REF!, F97&gt;=#REF!), "CR", " ")</f>
        <v>#REF!</v>
      </c>
      <c r="AP97" s="4" t="e">
        <f>IF(AND(B97="shot 7.26",#REF! =#REF!, F97&gt;=#REF!), "CR", " ")</f>
        <v>#REF!</v>
      </c>
      <c r="AQ97" s="4" t="e">
        <f>IF(AND(B97="60H",OR(AND(#REF!=#REF!,F97&lt;=#REF!),AND(#REF!=#REF!,F97&lt;=#REF!),AND(#REF!=#REF!,F97&lt;=#REF!),AND(#REF!=#REF!,F97&lt;=#REF!),AND(#REF!=#REF!,F97&lt;=#REF!))),"CR"," ")</f>
        <v>#REF!</v>
      </c>
      <c r="AR97" s="4" t="e">
        <f>IF(AND(B97="75H", AND(#REF!=#REF!, F97&lt;=#REF!)), "CR", " ")</f>
        <v>#REF!</v>
      </c>
      <c r="AS97" s="4" t="e">
        <f>IF(AND(B97="80H", AND(#REF!=#REF!, F97&lt;=#REF!)), "CR", " ")</f>
        <v>#REF!</v>
      </c>
      <c r="AT97" s="4" t="e">
        <f>IF(AND(B97="100H", AND(#REF!=#REF!, F97&lt;=#REF!)), "CR", " ")</f>
        <v>#REF!</v>
      </c>
      <c r="AU97" s="4" t="e">
        <f>IF(AND(B97="110H", OR(AND(#REF!=#REF!, F97&lt;=#REF!), AND(#REF!=#REF!, F97&lt;=#REF!))), "CR", " ")</f>
        <v>#REF!</v>
      </c>
      <c r="AV97" s="4" t="e">
        <f>IF(AND(B97="400H", OR(AND(#REF!=#REF!, F97&lt;=#REF!), AND(#REF!=#REF!, F97&lt;=#REF!), AND(#REF!=#REF!, F97&lt;=#REF!), AND(#REF!=#REF!, F97&lt;=#REF!))), "CR", " ")</f>
        <v>#REF!</v>
      </c>
      <c r="AW97" s="4" t="e">
        <f>IF(AND(B97="1500SC", AND(#REF!=#REF!, F97&lt;=#REF!)), "CR", " ")</f>
        <v>#REF!</v>
      </c>
      <c r="AX97" s="4" t="e">
        <f>IF(AND(B97="2000SC", OR(AND(#REF!=#REF!, F97&lt;=#REF!), AND(#REF!=#REF!, F97&lt;=#REF!))), "CR", " ")</f>
        <v>#REF!</v>
      </c>
      <c r="AY97" s="4" t="e">
        <f>IF(AND(B97="3000SC", OR(AND(#REF!=#REF!, F97&lt;=#REF!), AND(#REF!=#REF!, F97&lt;=#REF!))), "CR", " ")</f>
        <v>#REF!</v>
      </c>
      <c r="AZ97" s="5" t="e">
        <f>IF(AND(B97="4x100", OR(AND(#REF!=#REF!, F97&lt;=#REF!), AND(#REF!=#REF!, F97&lt;=#REF!), AND(#REF!=#REF!, F97&lt;=#REF!), AND(#REF!=#REF!, F97&lt;=#REF!), AND(#REF!=#REF!, F97&lt;=#REF!))), "CR", " ")</f>
        <v>#REF!</v>
      </c>
      <c r="BA97" s="5" t="e">
        <f>IF(AND(B97="4x200", OR(AND(#REF!=#REF!, F97&lt;=#REF!), AND(#REF!=#REF!, F97&lt;=#REF!), AND(#REF!=#REF!, F97&lt;=#REF!), AND(#REF!=#REF!, F97&lt;=#REF!), AND(#REF!=#REF!, F97&lt;=#REF!))), "CR", " ")</f>
        <v>#REF!</v>
      </c>
      <c r="BB97" s="5" t="e">
        <f>IF(AND(B97="4x300", AND(#REF!=#REF!, F97&lt;=#REF!)), "CR", " ")</f>
        <v>#REF!</v>
      </c>
      <c r="BC97" s="5" t="e">
        <f>IF(AND(B97="4x400", OR(AND(#REF!=#REF!, F97&lt;=#REF!), AND(#REF!=#REF!, F97&lt;=#REF!), AND(#REF!=#REF!, F97&lt;=#REF!), AND(#REF!=#REF!, F97&lt;=#REF!))), "CR", " ")</f>
        <v>#REF!</v>
      </c>
      <c r="BD97" s="5" t="e">
        <f>IF(AND(B97="3x800", OR(AND(#REF!=#REF!, F97&lt;=#REF!), AND(#REF!=#REF!, F97&lt;=#REF!), AND(#REF!=#REF!, F97&lt;=#REF!))), "CR", " ")</f>
        <v>#REF!</v>
      </c>
      <c r="BE97" s="5" t="e">
        <f>IF(AND(B97="pentathlon", OR(AND(#REF!=#REF!, F97&gt;=#REF!), AND(#REF!=#REF!, F97&gt;=#REF!),AND(#REF!=#REF!, F97&gt;=#REF!),AND(#REF!=#REF!, F97&gt;=#REF!))), "CR", " ")</f>
        <v>#REF!</v>
      </c>
      <c r="BF97" s="5" t="e">
        <f>IF(AND(B97="heptathlon", OR(AND(#REF!=#REF!, F97&gt;=#REF!), AND(#REF!=#REF!, F97&gt;=#REF!))), "CR", " ")</f>
        <v>#REF!</v>
      </c>
      <c r="BG97" s="5" t="e">
        <f>IF(AND(B97="decathlon", OR(AND(#REF!=#REF!, F97&gt;=#REF!), AND(#REF!=#REF!, F97&gt;=#REF!),AND(#REF!=#REF!, F97&gt;=#REF!))), "CR", " ")</f>
        <v>#REF!</v>
      </c>
    </row>
    <row r="98" spans="1:61" hidden="1">
      <c r="A98" s="1" t="e">
        <f>#REF!</f>
        <v>#REF!</v>
      </c>
      <c r="B98" s="2">
        <v>400</v>
      </c>
      <c r="C98" s="1" t="s">
        <v>26</v>
      </c>
      <c r="D98" s="1" t="s">
        <v>196</v>
      </c>
      <c r="E98" s="6" t="s">
        <v>4</v>
      </c>
      <c r="F98" s="8">
        <v>51.22</v>
      </c>
      <c r="G98" s="9">
        <v>44695</v>
      </c>
      <c r="H98" s="1" t="s">
        <v>155</v>
      </c>
      <c r="I98" s="1" t="s">
        <v>194</v>
      </c>
      <c r="J98" s="5" t="e">
        <f>IF(AND(B98=100, OR(AND(#REF!=#REF!, F98&lt;=#REF!), AND(#REF!=#REF!, F98&lt;=#REF!), AND(#REF!=#REF!, F98&lt;=#REF!), AND(#REF!=#REF!, F98&lt;=#REF!), AND(#REF!=#REF!, F98&lt;=#REF!))), "CR", " ")</f>
        <v>#REF!</v>
      </c>
      <c r="K98" s="5" t="e">
        <f>IF(AND(B98=200, OR(AND(#REF!=#REF!, F98&lt;=#REF!), AND(#REF!=#REF!, F98&lt;=#REF!), AND(#REF!=#REF!, F98&lt;=#REF!), AND(#REF!=#REF!, F98&lt;=#REF!), AND(#REF!=#REF!, F98&lt;=#REF!))), "CR", " ")</f>
        <v>#REF!</v>
      </c>
      <c r="L98" s="5" t="e">
        <f>IF(AND(B98=300, OR(AND(#REF!=#REF!, F98&lt;=#REF!), AND(#REF!=#REF!, F98&lt;=#REF!))), "CR", " ")</f>
        <v>#REF!</v>
      </c>
      <c r="M98" s="5" t="e">
        <f>IF(AND(B98=400, OR(AND(#REF!=#REF!, F98&lt;=#REF!), AND(#REF!=#REF!, F98&lt;=#REF!), AND(#REF!=#REF!, F98&lt;=#REF!), AND(#REF!=#REF!, F98&lt;=#REF!))), "CR", " ")</f>
        <v>#REF!</v>
      </c>
      <c r="N98" s="5" t="e">
        <f>IF(AND(B98=800, OR(AND(#REF!=#REF!, F98&lt;=#REF!), AND(#REF!=#REF!, F98&lt;=#REF!), AND(#REF!=#REF!, F98&lt;=#REF!), AND(#REF!=#REF!, F98&lt;=#REF!), AND(#REF!=#REF!, F98&lt;=#REF!))), "CR", " ")</f>
        <v>#REF!</v>
      </c>
      <c r="O98" s="5" t="e">
        <f>IF(AND(B98=1000, OR(AND(#REF!=#REF!, F98&lt;=#REF!), AND(#REF!=#REF!, F98&lt;=#REF!))), "CR", " ")</f>
        <v>#REF!</v>
      </c>
      <c r="P98" s="5" t="e">
        <f>IF(AND(B98=1500, OR(AND(#REF!=#REF!, F98&lt;=#REF!), AND(#REF!=#REF!, F98&lt;=#REF!), AND(#REF!=#REF!, F98&lt;=#REF!), AND(#REF!=#REF!, F98&lt;=#REF!), AND(#REF!=#REF!, F98&lt;=#REF!))), "CR", " ")</f>
        <v>#REF!</v>
      </c>
      <c r="Q98" s="5" t="e">
        <f>IF(AND(B98="1600 (Mile)",OR(AND(#REF!=#REF!,F98&lt;=#REF!),AND(#REF!=#REF!,F98&lt;=#REF!),AND(#REF!=#REF!,F98&lt;=#REF!),AND(#REF!=#REF!,F98&lt;=#REF!))),"CR"," ")</f>
        <v>#REF!</v>
      </c>
      <c r="R98" s="5" t="e">
        <f>IF(AND(B98=3000, OR(AND(#REF!=#REF!, F98&lt;=#REF!), AND(#REF!=#REF!, F98&lt;=#REF!), AND(#REF!=#REF!, F98&lt;=#REF!), AND(#REF!=#REF!, F98&lt;=#REF!))), "CR", " ")</f>
        <v>#REF!</v>
      </c>
      <c r="S98" s="5" t="e">
        <f>IF(AND(B98=5000, OR(AND(#REF!=#REF!, F98&lt;=#REF!), AND(#REF!=#REF!, F98&lt;=#REF!))), "CR", " ")</f>
        <v>#REF!</v>
      </c>
      <c r="T98" s="4" t="e">
        <f>IF(AND(B98=10000, OR(AND(#REF!=#REF!, F98&lt;=#REF!), AND(#REF!=#REF!, F98&lt;=#REF!))), "CR", " ")</f>
        <v>#REF!</v>
      </c>
      <c r="U98" s="4" t="e">
        <f>IF(AND(B98="high jump", OR(AND(#REF!=#REF!, F98&gt;=#REF!), AND(#REF!=#REF!, F98&gt;=#REF!), AND(#REF!=#REF!, F98&gt;=#REF!), AND(#REF!=#REF!, F98&gt;=#REF!), AND(#REF!=#REF!, F98&gt;=#REF!))), "CR", " ")</f>
        <v>#REF!</v>
      </c>
      <c r="V98" s="4" t="e">
        <f>IF(AND(B98="long jump", OR(AND(#REF!=#REF!, F98&gt;=#REF!), AND(#REF!=#REF!, F98&gt;=#REF!), AND(#REF!=#REF!, F98&gt;=#REF!), AND(#REF!=#REF!, F98&gt;=#REF!), AND(#REF!=#REF!, F98&gt;=#REF!))), "CR", " ")</f>
        <v>#REF!</v>
      </c>
      <c r="W98" s="4" t="e">
        <f>IF(AND(B98="triple jump", OR(AND(#REF!=#REF!, F98&gt;=#REF!), AND(#REF!=#REF!, F98&gt;=#REF!), AND(#REF!=#REF!, F98&gt;=#REF!), AND(#REF!=#REF!, F98&gt;=#REF!), AND(#REF!=#REF!, F98&gt;=#REF!))), "CR", " ")</f>
        <v>#REF!</v>
      </c>
      <c r="X98" s="4" t="e">
        <f>IF(AND(B98="pole vault", OR(AND(#REF!=#REF!, F98&gt;=#REF!), AND(#REF!=#REF!, F98&gt;=#REF!), AND(#REF!=#REF!, F98&gt;=#REF!), AND(#REF!=#REF!, F98&gt;=#REF!), AND(#REF!=#REF!, F98&gt;=#REF!))), "CR", " ")</f>
        <v>#REF!</v>
      </c>
      <c r="Y98" s="4" t="e">
        <f>IF(AND(B98="discus 1",#REF! =#REF!, F98&gt;=#REF!), "CR", " ")</f>
        <v>#REF!</v>
      </c>
      <c r="Z98" s="4" t="e">
        <f>IF(AND(B98="discus 1.25",#REF! =#REF!, F98&gt;=#REF!), "CR", " ")</f>
        <v>#REF!</v>
      </c>
      <c r="AA98" s="4" t="e">
        <f>IF(AND(B98="discus 1.5",#REF! =#REF!, F98&gt;=#REF!), "CR", " ")</f>
        <v>#REF!</v>
      </c>
      <c r="AB98" s="4" t="e">
        <f>IF(AND(B98="discus 1.75",#REF! =#REF!, F98&gt;=#REF!), "CR", " ")</f>
        <v>#REF!</v>
      </c>
      <c r="AC98" s="4" t="e">
        <f>IF(AND(B98="discus 2",#REF! =#REF!, F98&gt;=#REF!), "CR", " ")</f>
        <v>#REF!</v>
      </c>
      <c r="AD98" s="4" t="e">
        <f>IF(AND(B98="hammer 4",#REF! =#REF!, F98&gt;=#REF!), "CR", " ")</f>
        <v>#REF!</v>
      </c>
      <c r="AE98" s="4" t="e">
        <f>IF(AND(B98="hammer 5",#REF! =#REF!, F98&gt;=#REF!), "CR", " ")</f>
        <v>#REF!</v>
      </c>
      <c r="AF98" s="4" t="e">
        <f>IF(AND(B98="hammer 6",#REF! =#REF!, F98&gt;=#REF!), "CR", " ")</f>
        <v>#REF!</v>
      </c>
      <c r="AG98" s="4" t="e">
        <f>IF(AND(B98="hammer 7.26",#REF! =#REF!, F98&gt;=#REF!), "CR", " ")</f>
        <v>#REF!</v>
      </c>
      <c r="AH98" s="4" t="e">
        <f>IF(AND(B98="javelin 400",#REF! =#REF!, F98&gt;=#REF!), "CR", " ")</f>
        <v>#REF!</v>
      </c>
      <c r="AI98" s="4" t="e">
        <f>IF(AND(B98="javelin 600",#REF! =#REF!, F98&gt;=#REF!), "CR", " ")</f>
        <v>#REF!</v>
      </c>
      <c r="AJ98" s="4" t="e">
        <f>IF(AND(B98="javelin 700",#REF! =#REF!, F98&gt;=#REF!), "CR", " ")</f>
        <v>#REF!</v>
      </c>
      <c r="AK98" s="4" t="e">
        <f>IF(AND(B98="javelin 800", OR(AND(#REF!=#REF!, F98&gt;=#REF!), AND(#REF!=#REF!, F98&gt;=#REF!))), "CR", " ")</f>
        <v>#REF!</v>
      </c>
      <c r="AL98" s="4" t="e">
        <f>IF(AND(B98="shot 3",#REF! =#REF!, F98&gt;=#REF!), "CR", " ")</f>
        <v>#REF!</v>
      </c>
      <c r="AM98" s="4" t="e">
        <f>IF(AND(B98="shot 4",#REF! =#REF!, F98&gt;=#REF!), "CR", " ")</f>
        <v>#REF!</v>
      </c>
      <c r="AN98" s="4" t="e">
        <f>IF(AND(B98="shot 5",#REF! =#REF!, F98&gt;=#REF!), "CR", " ")</f>
        <v>#REF!</v>
      </c>
      <c r="AO98" s="4" t="e">
        <f>IF(AND(B98="shot 6",#REF! =#REF!, F98&gt;=#REF!), "CR", " ")</f>
        <v>#REF!</v>
      </c>
      <c r="AP98" s="4" t="e">
        <f>IF(AND(B98="shot 7.26",#REF! =#REF!, F98&gt;=#REF!), "CR", " ")</f>
        <v>#REF!</v>
      </c>
      <c r="AQ98" s="4" t="e">
        <f>IF(AND(B98="60H",OR(AND(#REF!=#REF!,F98&lt;=#REF!),AND(#REF!=#REF!,F98&lt;=#REF!),AND(#REF!=#REF!,F98&lt;=#REF!),AND(#REF!=#REF!,F98&lt;=#REF!),AND(#REF!=#REF!,F98&lt;=#REF!))),"CR"," ")</f>
        <v>#REF!</v>
      </c>
      <c r="AR98" s="4" t="e">
        <f>IF(AND(B98="75H", AND(#REF!=#REF!, F98&lt;=#REF!)), "CR", " ")</f>
        <v>#REF!</v>
      </c>
      <c r="AS98" s="4" t="e">
        <f>IF(AND(B98="80H", AND(#REF!=#REF!, F98&lt;=#REF!)), "CR", " ")</f>
        <v>#REF!</v>
      </c>
      <c r="AT98" s="4" t="e">
        <f>IF(AND(B98="100H", AND(#REF!=#REF!, F98&lt;=#REF!)), "CR", " ")</f>
        <v>#REF!</v>
      </c>
      <c r="AU98" s="4" t="e">
        <f>IF(AND(B98="110H", OR(AND(#REF!=#REF!, F98&lt;=#REF!), AND(#REF!=#REF!, F98&lt;=#REF!))), "CR", " ")</f>
        <v>#REF!</v>
      </c>
      <c r="AV98" s="4" t="e">
        <f>IF(AND(B98="400H", OR(AND(#REF!=#REF!, F98&lt;=#REF!), AND(#REF!=#REF!, F98&lt;=#REF!), AND(#REF!=#REF!, F98&lt;=#REF!), AND(#REF!=#REF!, F98&lt;=#REF!))), "CR", " ")</f>
        <v>#REF!</v>
      </c>
      <c r="AW98" s="4" t="e">
        <f>IF(AND(B98="1500SC", AND(#REF!=#REF!, F98&lt;=#REF!)), "CR", " ")</f>
        <v>#REF!</v>
      </c>
      <c r="AX98" s="4" t="e">
        <f>IF(AND(B98="2000SC", OR(AND(#REF!=#REF!, F98&lt;=#REF!), AND(#REF!=#REF!, F98&lt;=#REF!))), "CR", " ")</f>
        <v>#REF!</v>
      </c>
      <c r="AY98" s="4" t="e">
        <f>IF(AND(B98="3000SC", OR(AND(#REF!=#REF!, F98&lt;=#REF!), AND(#REF!=#REF!, F98&lt;=#REF!))), "CR", " ")</f>
        <v>#REF!</v>
      </c>
      <c r="AZ98" s="5" t="e">
        <f>IF(AND(B98="4x100", OR(AND(#REF!=#REF!, F98&lt;=#REF!), AND(#REF!=#REF!, F98&lt;=#REF!), AND(#REF!=#REF!, F98&lt;=#REF!), AND(#REF!=#REF!, F98&lt;=#REF!), AND(#REF!=#REF!, F98&lt;=#REF!))), "CR", " ")</f>
        <v>#REF!</v>
      </c>
      <c r="BA98" s="5" t="e">
        <f>IF(AND(B98="4x200", OR(AND(#REF!=#REF!, F98&lt;=#REF!), AND(#REF!=#REF!, F98&lt;=#REF!), AND(#REF!=#REF!, F98&lt;=#REF!), AND(#REF!=#REF!, F98&lt;=#REF!), AND(#REF!=#REF!, F98&lt;=#REF!))), "CR", " ")</f>
        <v>#REF!</v>
      </c>
      <c r="BB98" s="5" t="e">
        <f>IF(AND(B98="4x300", AND(#REF!=#REF!, F98&lt;=#REF!)), "CR", " ")</f>
        <v>#REF!</v>
      </c>
      <c r="BC98" s="5" t="e">
        <f>IF(AND(B98="4x400", OR(AND(#REF!=#REF!, F98&lt;=#REF!), AND(#REF!=#REF!, F98&lt;=#REF!), AND(#REF!=#REF!, F98&lt;=#REF!), AND(#REF!=#REF!, F98&lt;=#REF!))), "CR", " ")</f>
        <v>#REF!</v>
      </c>
      <c r="BD98" s="5" t="e">
        <f>IF(AND(B98="3x800", OR(AND(#REF!=#REF!, F98&lt;=#REF!), AND(#REF!=#REF!, F98&lt;=#REF!), AND(#REF!=#REF!, F98&lt;=#REF!))), "CR", " ")</f>
        <v>#REF!</v>
      </c>
      <c r="BE98" s="5" t="e">
        <f>IF(AND(B98="pentathlon", OR(AND(#REF!=#REF!, F98&gt;=#REF!), AND(#REF!=#REF!, F98&gt;=#REF!),AND(#REF!=#REF!, F98&gt;=#REF!),AND(#REF!=#REF!, F98&gt;=#REF!))), "CR", " ")</f>
        <v>#REF!</v>
      </c>
      <c r="BF98" s="5" t="e">
        <f>IF(AND(B98="heptathlon", OR(AND(#REF!=#REF!, F98&gt;=#REF!), AND(#REF!=#REF!, F98&gt;=#REF!))), "CR", " ")</f>
        <v>#REF!</v>
      </c>
      <c r="BG98" s="5" t="e">
        <f>IF(AND(B98="decathlon", OR(AND(#REF!=#REF!, F98&gt;=#REF!), AND(#REF!=#REF!, F98&gt;=#REF!),AND(#REF!=#REF!, F98&gt;=#REF!))), "CR", " ")</f>
        <v>#REF!</v>
      </c>
    </row>
    <row r="99" spans="1:61" hidden="1">
      <c r="A99" s="1" t="e">
        <f>#REF!</f>
        <v>#REF!</v>
      </c>
      <c r="B99" s="2">
        <v>400</v>
      </c>
      <c r="C99" s="1" t="s">
        <v>14</v>
      </c>
      <c r="D99" s="1" t="s">
        <v>28</v>
      </c>
      <c r="E99" s="6" t="s">
        <v>6</v>
      </c>
      <c r="F99" s="8">
        <v>51.29</v>
      </c>
      <c r="G99" s="10">
        <v>44794</v>
      </c>
      <c r="H99" s="2" t="s">
        <v>155</v>
      </c>
      <c r="I99" s="2" t="s">
        <v>216</v>
      </c>
      <c r="J99" s="5" t="e">
        <f>IF(AND(B99=100, OR(AND(#REF!=#REF!, F99&lt;=#REF!), AND(#REF!=#REF!, F99&lt;=#REF!), AND(#REF!=#REF!, F99&lt;=#REF!), AND(#REF!=#REF!, F99&lt;=#REF!), AND(#REF!=#REF!, F99&lt;=#REF!))), "CR", " ")</f>
        <v>#REF!</v>
      </c>
      <c r="K99" s="5" t="e">
        <f>IF(AND(B99=200, OR(AND(#REF!=#REF!, F99&lt;=#REF!), AND(#REF!=#REF!, F99&lt;=#REF!), AND(#REF!=#REF!, F99&lt;=#REF!), AND(#REF!=#REF!, F99&lt;=#REF!), AND(#REF!=#REF!, F99&lt;=#REF!))), "CR", " ")</f>
        <v>#REF!</v>
      </c>
      <c r="L99" s="5" t="e">
        <f>IF(AND(B99=300, OR(AND(#REF!=#REF!, F99&lt;=#REF!), AND(#REF!=#REF!, F99&lt;=#REF!))), "CR", " ")</f>
        <v>#REF!</v>
      </c>
      <c r="M99" s="5" t="e">
        <f>IF(AND(B99=400, OR(AND(#REF!=#REF!, F99&lt;=#REF!), AND(#REF!=#REF!, F99&lt;=#REF!), AND(#REF!=#REF!, F99&lt;=#REF!), AND(#REF!=#REF!, F99&lt;=#REF!))), "CR", " ")</f>
        <v>#REF!</v>
      </c>
      <c r="N99" s="5" t="e">
        <f>IF(AND(B99=800, OR(AND(#REF!=#REF!, F99&lt;=#REF!), AND(#REF!=#REF!, F99&lt;=#REF!), AND(#REF!=#REF!, F99&lt;=#REF!), AND(#REF!=#REF!, F99&lt;=#REF!), AND(#REF!=#REF!, F99&lt;=#REF!))), "CR", " ")</f>
        <v>#REF!</v>
      </c>
      <c r="O99" s="5" t="e">
        <f>IF(AND(B99=1000, OR(AND(#REF!=#REF!, F99&lt;=#REF!), AND(#REF!=#REF!, F99&lt;=#REF!))), "CR", " ")</f>
        <v>#REF!</v>
      </c>
      <c r="P99" s="5" t="e">
        <f>IF(AND(B99=1500, OR(AND(#REF!=#REF!, F99&lt;=#REF!), AND(#REF!=#REF!, F99&lt;=#REF!), AND(#REF!=#REF!, F99&lt;=#REF!), AND(#REF!=#REF!, F99&lt;=#REF!), AND(#REF!=#REF!, F99&lt;=#REF!))), "CR", " ")</f>
        <v>#REF!</v>
      </c>
      <c r="Q99" s="5" t="e">
        <f>IF(AND(B99="1600 (Mile)",OR(AND(#REF!=#REF!,F99&lt;=#REF!),AND(#REF!=#REF!,F99&lt;=#REF!),AND(#REF!=#REF!,F99&lt;=#REF!),AND(#REF!=#REF!,F99&lt;=#REF!))),"CR"," ")</f>
        <v>#REF!</v>
      </c>
      <c r="R99" s="5" t="e">
        <f>IF(AND(B99=3000, OR(AND(#REF!=#REF!, F99&lt;=#REF!), AND(#REF!=#REF!, F99&lt;=#REF!), AND(#REF!=#REF!, F99&lt;=#REF!), AND(#REF!=#REF!, F99&lt;=#REF!))), "CR", " ")</f>
        <v>#REF!</v>
      </c>
      <c r="S99" s="5" t="e">
        <f>IF(AND(B99=5000, OR(AND(#REF!=#REF!, F99&lt;=#REF!), AND(#REF!=#REF!, F99&lt;=#REF!))), "CR", " ")</f>
        <v>#REF!</v>
      </c>
      <c r="T99" s="4" t="e">
        <f>IF(AND(B99=10000, OR(AND(#REF!=#REF!, F99&lt;=#REF!), AND(#REF!=#REF!, F99&lt;=#REF!))), "CR", " ")</f>
        <v>#REF!</v>
      </c>
      <c r="U99" s="4" t="e">
        <f>IF(AND(B99="high jump", OR(AND(#REF!=#REF!, F99&gt;=#REF!), AND(#REF!=#REF!, F99&gt;=#REF!), AND(#REF!=#REF!, F99&gt;=#REF!), AND(#REF!=#REF!, F99&gt;=#REF!), AND(#REF!=#REF!, F99&gt;=#REF!))), "CR", " ")</f>
        <v>#REF!</v>
      </c>
      <c r="V99" s="4" t="e">
        <f>IF(AND(B99="long jump", OR(AND(#REF!=#REF!, F99&gt;=#REF!), AND(#REF!=#REF!, F99&gt;=#REF!), AND(#REF!=#REF!, F99&gt;=#REF!), AND(#REF!=#REF!, F99&gt;=#REF!), AND(#REF!=#REF!, F99&gt;=#REF!))), "CR", " ")</f>
        <v>#REF!</v>
      </c>
      <c r="W99" s="4" t="e">
        <f>IF(AND(B99="triple jump", OR(AND(#REF!=#REF!, F99&gt;=#REF!), AND(#REF!=#REF!, F99&gt;=#REF!), AND(#REF!=#REF!, F99&gt;=#REF!), AND(#REF!=#REF!, F99&gt;=#REF!), AND(#REF!=#REF!, F99&gt;=#REF!))), "CR", " ")</f>
        <v>#REF!</v>
      </c>
      <c r="X99" s="4" t="e">
        <f>IF(AND(B99="pole vault", OR(AND(#REF!=#REF!, F99&gt;=#REF!), AND(#REF!=#REF!, F99&gt;=#REF!), AND(#REF!=#REF!, F99&gt;=#REF!), AND(#REF!=#REF!, F99&gt;=#REF!), AND(#REF!=#REF!, F99&gt;=#REF!))), "CR", " ")</f>
        <v>#REF!</v>
      </c>
      <c r="Y99" s="4" t="e">
        <f>IF(AND(B99="discus 1",#REF! =#REF!, F99&gt;=#REF!), "CR", " ")</f>
        <v>#REF!</v>
      </c>
      <c r="Z99" s="4" t="e">
        <f>IF(AND(B99="discus 1.25",#REF! =#REF!, F99&gt;=#REF!), "CR", " ")</f>
        <v>#REF!</v>
      </c>
      <c r="AA99" s="4" t="e">
        <f>IF(AND(B99="discus 1.5",#REF! =#REF!, F99&gt;=#REF!), "CR", " ")</f>
        <v>#REF!</v>
      </c>
      <c r="AB99" s="4" t="e">
        <f>IF(AND(B99="discus 1.75",#REF! =#REF!, F99&gt;=#REF!), "CR", " ")</f>
        <v>#REF!</v>
      </c>
      <c r="AC99" s="4" t="e">
        <f>IF(AND(B99="discus 2",#REF! =#REF!, F99&gt;=#REF!), "CR", " ")</f>
        <v>#REF!</v>
      </c>
      <c r="AD99" s="4" t="e">
        <f>IF(AND(B99="hammer 4",#REF! =#REF!, F99&gt;=#REF!), "CR", " ")</f>
        <v>#REF!</v>
      </c>
      <c r="AE99" s="4" t="e">
        <f>IF(AND(B99="hammer 5",#REF! =#REF!, F99&gt;=#REF!), "CR", " ")</f>
        <v>#REF!</v>
      </c>
      <c r="AF99" s="4" t="e">
        <f>IF(AND(B99="hammer 6",#REF! =#REF!, F99&gt;=#REF!), "CR", " ")</f>
        <v>#REF!</v>
      </c>
      <c r="AG99" s="4" t="e">
        <f>IF(AND(B99="hammer 7.26",#REF! =#REF!, F99&gt;=#REF!), "CR", " ")</f>
        <v>#REF!</v>
      </c>
      <c r="AH99" s="4" t="e">
        <f>IF(AND(B99="javelin 400",#REF! =#REF!, F99&gt;=#REF!), "CR", " ")</f>
        <v>#REF!</v>
      </c>
      <c r="AI99" s="4" t="e">
        <f>IF(AND(B99="javelin 600",#REF! =#REF!, F99&gt;=#REF!), "CR", " ")</f>
        <v>#REF!</v>
      </c>
      <c r="AJ99" s="4" t="e">
        <f>IF(AND(B99="javelin 700",#REF! =#REF!, F99&gt;=#REF!), "CR", " ")</f>
        <v>#REF!</v>
      </c>
      <c r="AK99" s="4" t="e">
        <f>IF(AND(B99="javelin 800", OR(AND(#REF!=#REF!, F99&gt;=#REF!), AND(#REF!=#REF!, F99&gt;=#REF!))), "CR", " ")</f>
        <v>#REF!</v>
      </c>
      <c r="AL99" s="4" t="e">
        <f>IF(AND(B99="shot 3",#REF! =#REF!, F99&gt;=#REF!), "CR", " ")</f>
        <v>#REF!</v>
      </c>
      <c r="AM99" s="4" t="e">
        <f>IF(AND(B99="shot 4",#REF! =#REF!, F99&gt;=#REF!), "CR", " ")</f>
        <v>#REF!</v>
      </c>
      <c r="AN99" s="4" t="e">
        <f>IF(AND(B99="shot 5",#REF! =#REF!, F99&gt;=#REF!), "CR", " ")</f>
        <v>#REF!</v>
      </c>
      <c r="AO99" s="4" t="e">
        <f>IF(AND(B99="shot 6",#REF! =#REF!, F99&gt;=#REF!), "CR", " ")</f>
        <v>#REF!</v>
      </c>
      <c r="AP99" s="4" t="e">
        <f>IF(AND(B99="shot 7.26",#REF! =#REF!, F99&gt;=#REF!), "CR", " ")</f>
        <v>#REF!</v>
      </c>
      <c r="AQ99" s="4" t="e">
        <f>IF(AND(B99="60H",OR(AND(#REF!=#REF!,F99&lt;=#REF!),AND(#REF!=#REF!,F99&lt;=#REF!),AND(#REF!=#REF!,F99&lt;=#REF!),AND(#REF!=#REF!,F99&lt;=#REF!),AND(#REF!=#REF!,F99&lt;=#REF!))),"CR"," ")</f>
        <v>#REF!</v>
      </c>
      <c r="AR99" s="4" t="e">
        <f>IF(AND(B99="75H", AND(#REF!=#REF!, F99&lt;=#REF!)), "CR", " ")</f>
        <v>#REF!</v>
      </c>
      <c r="AS99" s="4" t="e">
        <f>IF(AND(B99="80H", AND(#REF!=#REF!, F99&lt;=#REF!)), "CR", " ")</f>
        <v>#REF!</v>
      </c>
      <c r="AT99" s="4" t="e">
        <f>IF(AND(B99="100H", AND(#REF!=#REF!, F99&lt;=#REF!)), "CR", " ")</f>
        <v>#REF!</v>
      </c>
      <c r="AU99" s="4" t="e">
        <f>IF(AND(B99="110H", OR(AND(#REF!=#REF!, F99&lt;=#REF!), AND(#REF!=#REF!, F99&lt;=#REF!))), "CR", " ")</f>
        <v>#REF!</v>
      </c>
      <c r="AV99" s="4" t="e">
        <f>IF(AND(B99="400H", OR(AND(#REF!=#REF!, F99&lt;=#REF!), AND(#REF!=#REF!, F99&lt;=#REF!), AND(#REF!=#REF!, F99&lt;=#REF!), AND(#REF!=#REF!, F99&lt;=#REF!))), "CR", " ")</f>
        <v>#REF!</v>
      </c>
      <c r="AW99" s="4" t="e">
        <f>IF(AND(B99="1500SC", AND(#REF!=#REF!, F99&lt;=#REF!)), "CR", " ")</f>
        <v>#REF!</v>
      </c>
      <c r="AX99" s="4" t="e">
        <f>IF(AND(B99="2000SC", OR(AND(#REF!=#REF!, F99&lt;=#REF!), AND(#REF!=#REF!, F99&lt;=#REF!))), "CR", " ")</f>
        <v>#REF!</v>
      </c>
      <c r="AY99" s="4" t="e">
        <f>IF(AND(B99="3000SC", OR(AND(#REF!=#REF!, F99&lt;=#REF!), AND(#REF!=#REF!, F99&lt;=#REF!))), "CR", " ")</f>
        <v>#REF!</v>
      </c>
      <c r="AZ99" s="5" t="e">
        <f>IF(AND(B99="4x100", OR(AND(#REF!=#REF!, F99&lt;=#REF!), AND(#REF!=#REF!, F99&lt;=#REF!), AND(#REF!=#REF!, F99&lt;=#REF!), AND(#REF!=#REF!, F99&lt;=#REF!), AND(#REF!=#REF!, F99&lt;=#REF!))), "CR", " ")</f>
        <v>#REF!</v>
      </c>
      <c r="BA99" s="5" t="e">
        <f>IF(AND(B99="4x200", OR(AND(#REF!=#REF!, F99&lt;=#REF!), AND(#REF!=#REF!, F99&lt;=#REF!), AND(#REF!=#REF!, F99&lt;=#REF!), AND(#REF!=#REF!, F99&lt;=#REF!), AND(#REF!=#REF!, F99&lt;=#REF!))), "CR", " ")</f>
        <v>#REF!</v>
      </c>
      <c r="BB99" s="5" t="e">
        <f>IF(AND(B99="4x300", AND(#REF!=#REF!, F99&lt;=#REF!)), "CR", " ")</f>
        <v>#REF!</v>
      </c>
      <c r="BC99" s="5" t="e">
        <f>IF(AND(B99="4x400", OR(AND(#REF!=#REF!, F99&lt;=#REF!), AND(#REF!=#REF!, F99&lt;=#REF!), AND(#REF!=#REF!, F99&lt;=#REF!), AND(#REF!=#REF!, F99&lt;=#REF!))), "CR", " ")</f>
        <v>#REF!</v>
      </c>
      <c r="BD99" s="5" t="e">
        <f>IF(AND(B99="3x800", OR(AND(#REF!=#REF!, F99&lt;=#REF!), AND(#REF!=#REF!, F99&lt;=#REF!), AND(#REF!=#REF!, F99&lt;=#REF!))), "CR", " ")</f>
        <v>#REF!</v>
      </c>
      <c r="BE99" s="5" t="e">
        <f>IF(AND(B99="pentathlon", OR(AND(#REF!=#REF!, F99&gt;=#REF!), AND(#REF!=#REF!, F99&gt;=#REF!),AND(#REF!=#REF!, F99&gt;=#REF!),AND(#REF!=#REF!, F99&gt;=#REF!))), "CR", " ")</f>
        <v>#REF!</v>
      </c>
      <c r="BF99" s="5" t="e">
        <f>IF(AND(B99="heptathlon", OR(AND(#REF!=#REF!, F99&gt;=#REF!), AND(#REF!=#REF!, F99&gt;=#REF!))), "CR", " ")</f>
        <v>#REF!</v>
      </c>
      <c r="BG99" s="5" t="e">
        <f>IF(AND(B99="decathlon", OR(AND(#REF!=#REF!, F99&gt;=#REF!), AND(#REF!=#REF!, F99&gt;=#REF!),AND(#REF!=#REF!, F99&gt;=#REF!))), "CR", " ")</f>
        <v>#REF!</v>
      </c>
    </row>
    <row r="100" spans="1:61" hidden="1">
      <c r="A100" s="1" t="e">
        <f>#REF!</f>
        <v>#REF!</v>
      </c>
      <c r="B100" s="2">
        <v>400</v>
      </c>
      <c r="C100" s="1" t="s">
        <v>150</v>
      </c>
      <c r="D100" s="1" t="s">
        <v>151</v>
      </c>
      <c r="E100" s="6" t="s">
        <v>4</v>
      </c>
      <c r="F100" s="8">
        <v>52.02</v>
      </c>
      <c r="G100" s="10">
        <v>44710</v>
      </c>
      <c r="H100" s="1" t="s">
        <v>155</v>
      </c>
      <c r="I100" s="1" t="s">
        <v>216</v>
      </c>
      <c r="J100" s="5" t="e">
        <f>IF(AND(B100=100, OR(AND(#REF!=#REF!, F100&lt;=#REF!), AND(#REF!=#REF!, F100&lt;=#REF!), AND(#REF!=#REF!, F100&lt;=#REF!), AND(#REF!=#REF!, F100&lt;=#REF!), AND(#REF!=#REF!, F100&lt;=#REF!))), "CR", " ")</f>
        <v>#REF!</v>
      </c>
      <c r="K100" s="5" t="e">
        <f>IF(AND(B100=200, OR(AND(#REF!=#REF!, F100&lt;=#REF!), AND(#REF!=#REF!, F100&lt;=#REF!), AND(#REF!=#REF!, F100&lt;=#REF!), AND(#REF!=#REF!, F100&lt;=#REF!), AND(#REF!=#REF!, F100&lt;=#REF!))), "CR", " ")</f>
        <v>#REF!</v>
      </c>
      <c r="L100" s="5" t="e">
        <f>IF(AND(B100=300, OR(AND(#REF!=#REF!, F100&lt;=#REF!), AND(#REF!=#REF!, F100&lt;=#REF!))), "CR", " ")</f>
        <v>#REF!</v>
      </c>
      <c r="M100" s="5" t="e">
        <f>IF(AND(B100=400, OR(AND(#REF!=#REF!, F100&lt;=#REF!), AND(#REF!=#REF!, F100&lt;=#REF!), AND(#REF!=#REF!, F100&lt;=#REF!), AND(#REF!=#REF!, F100&lt;=#REF!))), "CR", " ")</f>
        <v>#REF!</v>
      </c>
      <c r="N100" s="5" t="e">
        <f>IF(AND(B100=800, OR(AND(#REF!=#REF!, F100&lt;=#REF!), AND(#REF!=#REF!, F100&lt;=#REF!), AND(#REF!=#REF!, F100&lt;=#REF!), AND(#REF!=#REF!, F100&lt;=#REF!), AND(#REF!=#REF!, F100&lt;=#REF!))), "CR", " ")</f>
        <v>#REF!</v>
      </c>
      <c r="O100" s="5" t="e">
        <f>IF(AND(B100=1000, OR(AND(#REF!=#REF!, F100&lt;=#REF!), AND(#REF!=#REF!, F100&lt;=#REF!))), "CR", " ")</f>
        <v>#REF!</v>
      </c>
      <c r="P100" s="5" t="e">
        <f>IF(AND(B100=1500, OR(AND(#REF!=#REF!, F100&lt;=#REF!), AND(#REF!=#REF!, F100&lt;=#REF!), AND(#REF!=#REF!, F100&lt;=#REF!), AND(#REF!=#REF!, F100&lt;=#REF!), AND(#REF!=#REF!, F100&lt;=#REF!))), "CR", " ")</f>
        <v>#REF!</v>
      </c>
      <c r="Q100" s="5" t="e">
        <f>IF(AND(B100="1600 (Mile)",OR(AND(#REF!=#REF!,F100&lt;=#REF!),AND(#REF!=#REF!,F100&lt;=#REF!),AND(#REF!=#REF!,F100&lt;=#REF!),AND(#REF!=#REF!,F100&lt;=#REF!))),"CR"," ")</f>
        <v>#REF!</v>
      </c>
      <c r="R100" s="5" t="e">
        <f>IF(AND(B100=3000, OR(AND(#REF!=#REF!, F100&lt;=#REF!), AND(#REF!=#REF!, F100&lt;=#REF!), AND(#REF!=#REF!, F100&lt;=#REF!), AND(#REF!=#REF!, F100&lt;=#REF!))), "CR", " ")</f>
        <v>#REF!</v>
      </c>
      <c r="S100" s="5" t="e">
        <f>IF(AND(B100=5000, OR(AND(#REF!=#REF!, F100&lt;=#REF!), AND(#REF!=#REF!, F100&lt;=#REF!))), "CR", " ")</f>
        <v>#REF!</v>
      </c>
      <c r="T100" s="4" t="e">
        <f>IF(AND(B100=10000, OR(AND(#REF!=#REF!, F100&lt;=#REF!), AND(#REF!=#REF!, F100&lt;=#REF!))), "CR", " ")</f>
        <v>#REF!</v>
      </c>
      <c r="U100" s="4" t="e">
        <f>IF(AND(B100="high jump", OR(AND(#REF!=#REF!, F100&gt;=#REF!), AND(#REF!=#REF!, F100&gt;=#REF!), AND(#REF!=#REF!, F100&gt;=#REF!), AND(#REF!=#REF!, F100&gt;=#REF!), AND(#REF!=#REF!, F100&gt;=#REF!))), "CR", " ")</f>
        <v>#REF!</v>
      </c>
      <c r="V100" s="4" t="e">
        <f>IF(AND(B100="long jump", OR(AND(#REF!=#REF!, F100&gt;=#REF!), AND(#REF!=#REF!, F100&gt;=#REF!), AND(#REF!=#REF!, F100&gt;=#REF!), AND(#REF!=#REF!, F100&gt;=#REF!), AND(#REF!=#REF!, F100&gt;=#REF!))), "CR", " ")</f>
        <v>#REF!</v>
      </c>
      <c r="W100" s="4" t="e">
        <f>IF(AND(B100="triple jump", OR(AND(#REF!=#REF!, F100&gt;=#REF!), AND(#REF!=#REF!, F100&gt;=#REF!), AND(#REF!=#REF!, F100&gt;=#REF!), AND(#REF!=#REF!, F100&gt;=#REF!), AND(#REF!=#REF!, F100&gt;=#REF!))), "CR", " ")</f>
        <v>#REF!</v>
      </c>
      <c r="X100" s="4" t="e">
        <f>IF(AND(B100="pole vault", OR(AND(#REF!=#REF!, F100&gt;=#REF!), AND(#REF!=#REF!, F100&gt;=#REF!), AND(#REF!=#REF!, F100&gt;=#REF!), AND(#REF!=#REF!, F100&gt;=#REF!), AND(#REF!=#REF!, F100&gt;=#REF!))), "CR", " ")</f>
        <v>#REF!</v>
      </c>
      <c r="Y100" s="4" t="e">
        <f>IF(AND(B100="discus 1",#REF! =#REF!, F100&gt;=#REF!), "CR", " ")</f>
        <v>#REF!</v>
      </c>
      <c r="Z100" s="4" t="e">
        <f>IF(AND(B100="discus 1.25",#REF! =#REF!, F100&gt;=#REF!), "CR", " ")</f>
        <v>#REF!</v>
      </c>
      <c r="AA100" s="4" t="e">
        <f>IF(AND(B100="discus 1.5",#REF! =#REF!, F100&gt;=#REF!), "CR", " ")</f>
        <v>#REF!</v>
      </c>
      <c r="AB100" s="4" t="e">
        <f>IF(AND(B100="discus 1.75",#REF! =#REF!, F100&gt;=#REF!), "CR", " ")</f>
        <v>#REF!</v>
      </c>
      <c r="AC100" s="4" t="e">
        <f>IF(AND(B100="discus 2",#REF! =#REF!, F100&gt;=#REF!), "CR", " ")</f>
        <v>#REF!</v>
      </c>
      <c r="AD100" s="4" t="e">
        <f>IF(AND(B100="hammer 4",#REF! =#REF!, F100&gt;=#REF!), "CR", " ")</f>
        <v>#REF!</v>
      </c>
      <c r="AE100" s="4" t="e">
        <f>IF(AND(B100="hammer 5",#REF! =#REF!, F100&gt;=#REF!), "CR", " ")</f>
        <v>#REF!</v>
      </c>
      <c r="AF100" s="4" t="e">
        <f>IF(AND(B100="hammer 6",#REF! =#REF!, F100&gt;=#REF!), "CR", " ")</f>
        <v>#REF!</v>
      </c>
      <c r="AG100" s="4" t="e">
        <f>IF(AND(B100="hammer 7.26",#REF! =#REF!, F100&gt;=#REF!), "CR", " ")</f>
        <v>#REF!</v>
      </c>
      <c r="AH100" s="4" t="e">
        <f>IF(AND(B100="javelin 400",#REF! =#REF!, F100&gt;=#REF!), "CR", " ")</f>
        <v>#REF!</v>
      </c>
      <c r="AI100" s="4" t="e">
        <f>IF(AND(B100="javelin 600",#REF! =#REF!, F100&gt;=#REF!), "CR", " ")</f>
        <v>#REF!</v>
      </c>
      <c r="AJ100" s="4" t="e">
        <f>IF(AND(B100="javelin 700",#REF! =#REF!, F100&gt;=#REF!), "CR", " ")</f>
        <v>#REF!</v>
      </c>
      <c r="AK100" s="4" t="e">
        <f>IF(AND(B100="javelin 800", OR(AND(#REF!=#REF!, F100&gt;=#REF!), AND(#REF!=#REF!, F100&gt;=#REF!))), "CR", " ")</f>
        <v>#REF!</v>
      </c>
      <c r="AL100" s="4" t="e">
        <f>IF(AND(B100="shot 3",#REF! =#REF!, F100&gt;=#REF!), "CR", " ")</f>
        <v>#REF!</v>
      </c>
      <c r="AM100" s="4" t="e">
        <f>IF(AND(B100="shot 4",#REF! =#REF!, F100&gt;=#REF!), "CR", " ")</f>
        <v>#REF!</v>
      </c>
      <c r="AN100" s="4" t="e">
        <f>IF(AND(B100="shot 5",#REF! =#REF!, F100&gt;=#REF!), "CR", " ")</f>
        <v>#REF!</v>
      </c>
      <c r="AO100" s="4" t="e">
        <f>IF(AND(B100="shot 6",#REF! =#REF!, F100&gt;=#REF!), "CR", " ")</f>
        <v>#REF!</v>
      </c>
      <c r="AP100" s="4" t="e">
        <f>IF(AND(B100="shot 7.26",#REF! =#REF!, F100&gt;=#REF!), "CR", " ")</f>
        <v>#REF!</v>
      </c>
      <c r="AQ100" s="4" t="e">
        <f>IF(AND(B100="60H",OR(AND(#REF!=#REF!,F100&lt;=#REF!),AND(#REF!=#REF!,F100&lt;=#REF!),AND(#REF!=#REF!,F100&lt;=#REF!),AND(#REF!=#REF!,F100&lt;=#REF!),AND(#REF!=#REF!,F100&lt;=#REF!))),"CR"," ")</f>
        <v>#REF!</v>
      </c>
      <c r="AR100" s="4" t="e">
        <f>IF(AND(B100="75H", AND(#REF!=#REF!, F100&lt;=#REF!)), "CR", " ")</f>
        <v>#REF!</v>
      </c>
      <c r="AS100" s="4" t="e">
        <f>IF(AND(B100="80H", AND(#REF!=#REF!, F100&lt;=#REF!)), "CR", " ")</f>
        <v>#REF!</v>
      </c>
      <c r="AT100" s="4" t="e">
        <f>IF(AND(B100="100H", AND(#REF!=#REF!, F100&lt;=#REF!)), "CR", " ")</f>
        <v>#REF!</v>
      </c>
      <c r="AU100" s="4" t="e">
        <f>IF(AND(B100="110H", OR(AND(#REF!=#REF!, F100&lt;=#REF!), AND(#REF!=#REF!, F100&lt;=#REF!))), "CR", " ")</f>
        <v>#REF!</v>
      </c>
      <c r="AV100" s="4" t="e">
        <f>IF(AND(B100="400H", OR(AND(#REF!=#REF!, F100&lt;=#REF!), AND(#REF!=#REF!, F100&lt;=#REF!), AND(#REF!=#REF!, F100&lt;=#REF!), AND(#REF!=#REF!, F100&lt;=#REF!))), "CR", " ")</f>
        <v>#REF!</v>
      </c>
      <c r="AW100" s="4" t="e">
        <f>IF(AND(B100="1500SC", AND(#REF!=#REF!, F100&lt;=#REF!)), "CR", " ")</f>
        <v>#REF!</v>
      </c>
      <c r="AX100" s="4" t="e">
        <f>IF(AND(B100="2000SC", OR(AND(#REF!=#REF!, F100&lt;=#REF!), AND(#REF!=#REF!, F100&lt;=#REF!))), "CR", " ")</f>
        <v>#REF!</v>
      </c>
      <c r="AY100" s="4" t="e">
        <f>IF(AND(B100="3000SC", OR(AND(#REF!=#REF!, F100&lt;=#REF!), AND(#REF!=#REF!, F100&lt;=#REF!))), "CR", " ")</f>
        <v>#REF!</v>
      </c>
      <c r="AZ100" s="5" t="e">
        <f>IF(AND(B100="4x100", OR(AND(#REF!=#REF!, F100&lt;=#REF!), AND(#REF!=#REF!, F100&lt;=#REF!), AND(#REF!=#REF!, F100&lt;=#REF!), AND(#REF!=#REF!, F100&lt;=#REF!), AND(#REF!=#REF!, F100&lt;=#REF!))), "CR", " ")</f>
        <v>#REF!</v>
      </c>
      <c r="BA100" s="5" t="e">
        <f>IF(AND(B100="4x200", OR(AND(#REF!=#REF!, F100&lt;=#REF!), AND(#REF!=#REF!, F100&lt;=#REF!), AND(#REF!=#REF!, F100&lt;=#REF!), AND(#REF!=#REF!, F100&lt;=#REF!), AND(#REF!=#REF!, F100&lt;=#REF!))), "CR", " ")</f>
        <v>#REF!</v>
      </c>
      <c r="BB100" s="5" t="e">
        <f>IF(AND(B100="4x300", AND(#REF!=#REF!, F100&lt;=#REF!)), "CR", " ")</f>
        <v>#REF!</v>
      </c>
      <c r="BC100" s="5" t="e">
        <f>IF(AND(B100="4x400", OR(AND(#REF!=#REF!, F100&lt;=#REF!), AND(#REF!=#REF!, F100&lt;=#REF!), AND(#REF!=#REF!, F100&lt;=#REF!), AND(#REF!=#REF!, F100&lt;=#REF!))), "CR", " ")</f>
        <v>#REF!</v>
      </c>
      <c r="BD100" s="5" t="e">
        <f>IF(AND(B100="3x800", OR(AND(#REF!=#REF!, F100&lt;=#REF!), AND(#REF!=#REF!, F100&lt;=#REF!), AND(#REF!=#REF!, F100&lt;=#REF!))), "CR", " ")</f>
        <v>#REF!</v>
      </c>
      <c r="BE100" s="5" t="e">
        <f>IF(AND(B100="pentathlon", OR(AND(#REF!=#REF!, F100&gt;=#REF!), AND(#REF!=#REF!, F100&gt;=#REF!),AND(#REF!=#REF!, F100&gt;=#REF!),AND(#REF!=#REF!, F100&gt;=#REF!))), "CR", " ")</f>
        <v>#REF!</v>
      </c>
      <c r="BF100" s="5" t="e">
        <f>IF(AND(B100="heptathlon", OR(AND(#REF!=#REF!, F100&gt;=#REF!), AND(#REF!=#REF!, F100&gt;=#REF!))), "CR", " ")</f>
        <v>#REF!</v>
      </c>
      <c r="BG100" s="5" t="e">
        <f>IF(AND(B100="decathlon", OR(AND(#REF!=#REF!, F100&gt;=#REF!), AND(#REF!=#REF!, F100&gt;=#REF!),AND(#REF!=#REF!, F100&gt;=#REF!))), "CR", " ")</f>
        <v>#REF!</v>
      </c>
    </row>
    <row r="101" spans="1:61" hidden="1">
      <c r="B101" s="2">
        <v>400</v>
      </c>
      <c r="C101" s="1" t="s">
        <v>65</v>
      </c>
      <c r="D101" s="1" t="s">
        <v>31</v>
      </c>
      <c r="E101" s="6" t="s">
        <v>4</v>
      </c>
      <c r="F101" s="8">
        <v>52.14</v>
      </c>
      <c r="G101" s="10">
        <v>44751</v>
      </c>
      <c r="H101" s="1" t="s">
        <v>192</v>
      </c>
      <c r="I101" s="1" t="s">
        <v>393</v>
      </c>
    </row>
    <row r="102" spans="1:61" hidden="1">
      <c r="A102" s="1" t="e">
        <f>#REF!</f>
        <v>#REF!</v>
      </c>
      <c r="B102" s="2">
        <v>400</v>
      </c>
      <c r="C102" s="1" t="s">
        <v>37</v>
      </c>
      <c r="D102" s="1" t="s">
        <v>38</v>
      </c>
      <c r="E102" s="6" t="s">
        <v>6</v>
      </c>
      <c r="F102" s="8">
        <v>52.24</v>
      </c>
      <c r="G102" s="10">
        <v>44695</v>
      </c>
      <c r="H102" s="2" t="s">
        <v>155</v>
      </c>
      <c r="I102" s="2" t="s">
        <v>194</v>
      </c>
      <c r="J102" s="5" t="e">
        <f>IF(AND(B102=100, OR(AND(#REF!=#REF!, F102&lt;=#REF!), AND(#REF!=#REF!, F102&lt;=#REF!), AND(#REF!=#REF!, F102&lt;=#REF!), AND(#REF!=#REF!, F102&lt;=#REF!), AND(#REF!=#REF!, F102&lt;=#REF!))), "CR", " ")</f>
        <v>#REF!</v>
      </c>
      <c r="K102" s="5" t="e">
        <f>IF(AND(B102=200, OR(AND(#REF!=#REF!, F102&lt;=#REF!), AND(#REF!=#REF!, F102&lt;=#REF!), AND(#REF!=#REF!, F102&lt;=#REF!), AND(#REF!=#REF!, F102&lt;=#REF!), AND(#REF!=#REF!, F102&lt;=#REF!))), "CR", " ")</f>
        <v>#REF!</v>
      </c>
      <c r="L102" s="5" t="e">
        <f>IF(AND(B102=300, OR(AND(#REF!=#REF!, F102&lt;=#REF!), AND(#REF!=#REF!, F102&lt;=#REF!))), "CR", " ")</f>
        <v>#REF!</v>
      </c>
      <c r="M102" s="5" t="e">
        <f>IF(AND(B102=400, OR(AND(#REF!=#REF!, F102&lt;=#REF!), AND(#REF!=#REF!, F102&lt;=#REF!), AND(#REF!=#REF!, F102&lt;=#REF!), AND(#REF!=#REF!, F102&lt;=#REF!))), "CR", " ")</f>
        <v>#REF!</v>
      </c>
      <c r="N102" s="5" t="e">
        <f>IF(AND(B102=800, OR(AND(#REF!=#REF!, F102&lt;=#REF!), AND(#REF!=#REF!, F102&lt;=#REF!), AND(#REF!=#REF!, F102&lt;=#REF!), AND(#REF!=#REF!, F102&lt;=#REF!), AND(#REF!=#REF!, F102&lt;=#REF!))), "CR", " ")</f>
        <v>#REF!</v>
      </c>
      <c r="O102" s="5" t="e">
        <f>IF(AND(B102=1000, OR(AND(#REF!=#REF!, F102&lt;=#REF!), AND(#REF!=#REF!, F102&lt;=#REF!))), "CR", " ")</f>
        <v>#REF!</v>
      </c>
      <c r="P102" s="5" t="e">
        <f>IF(AND(B102=1500, OR(AND(#REF!=#REF!, F102&lt;=#REF!), AND(#REF!=#REF!, F102&lt;=#REF!), AND(#REF!=#REF!, F102&lt;=#REF!), AND(#REF!=#REF!, F102&lt;=#REF!), AND(#REF!=#REF!, F102&lt;=#REF!))), "CR", " ")</f>
        <v>#REF!</v>
      </c>
      <c r="Q102" s="5" t="e">
        <f>IF(AND(B102="1600 (Mile)",OR(AND(#REF!=#REF!,F102&lt;=#REF!),AND(#REF!=#REF!,F102&lt;=#REF!),AND(#REF!=#REF!,F102&lt;=#REF!),AND(#REF!=#REF!,F102&lt;=#REF!))),"CR"," ")</f>
        <v>#REF!</v>
      </c>
      <c r="R102" s="5" t="e">
        <f>IF(AND(B102=3000, OR(AND(#REF!=#REF!, F102&lt;=#REF!), AND(#REF!=#REF!, F102&lt;=#REF!), AND(#REF!=#REF!, F102&lt;=#REF!), AND(#REF!=#REF!, F102&lt;=#REF!))), "CR", " ")</f>
        <v>#REF!</v>
      </c>
      <c r="S102" s="5" t="e">
        <f>IF(AND(B102=5000, OR(AND(#REF!=#REF!, F102&lt;=#REF!), AND(#REF!=#REF!, F102&lt;=#REF!))), "CR", " ")</f>
        <v>#REF!</v>
      </c>
      <c r="T102" s="4" t="e">
        <f>IF(AND(B102=10000, OR(AND(#REF!=#REF!, F102&lt;=#REF!), AND(#REF!=#REF!, F102&lt;=#REF!))), "CR", " ")</f>
        <v>#REF!</v>
      </c>
      <c r="U102" s="4" t="e">
        <f>IF(AND(B102="high jump", OR(AND(#REF!=#REF!, F102&gt;=#REF!), AND(#REF!=#REF!, F102&gt;=#REF!), AND(#REF!=#REF!, F102&gt;=#REF!), AND(#REF!=#REF!, F102&gt;=#REF!), AND(#REF!=#REF!, F102&gt;=#REF!))), "CR", " ")</f>
        <v>#REF!</v>
      </c>
      <c r="V102" s="4" t="e">
        <f>IF(AND(B102="long jump", OR(AND(#REF!=#REF!, F102&gt;=#REF!), AND(#REF!=#REF!, F102&gt;=#REF!), AND(#REF!=#REF!, F102&gt;=#REF!), AND(#REF!=#REF!, F102&gt;=#REF!), AND(#REF!=#REF!, F102&gt;=#REF!))), "CR", " ")</f>
        <v>#REF!</v>
      </c>
      <c r="W102" s="4" t="e">
        <f>IF(AND(B102="triple jump", OR(AND(#REF!=#REF!, F102&gt;=#REF!), AND(#REF!=#REF!, F102&gt;=#REF!), AND(#REF!=#REF!, F102&gt;=#REF!), AND(#REF!=#REF!, F102&gt;=#REF!), AND(#REF!=#REF!, F102&gt;=#REF!))), "CR", " ")</f>
        <v>#REF!</v>
      </c>
      <c r="X102" s="4" t="e">
        <f>IF(AND(B102="pole vault", OR(AND(#REF!=#REF!, F102&gt;=#REF!), AND(#REF!=#REF!, F102&gt;=#REF!), AND(#REF!=#REF!, F102&gt;=#REF!), AND(#REF!=#REF!, F102&gt;=#REF!), AND(#REF!=#REF!, F102&gt;=#REF!))), "CR", " ")</f>
        <v>#REF!</v>
      </c>
      <c r="Y102" s="4" t="e">
        <f>IF(AND(B102="discus 1",#REF! =#REF!, F102&gt;=#REF!), "CR", " ")</f>
        <v>#REF!</v>
      </c>
      <c r="Z102" s="4" t="e">
        <f>IF(AND(B102="discus 1.25",#REF! =#REF!, F102&gt;=#REF!), "CR", " ")</f>
        <v>#REF!</v>
      </c>
      <c r="AA102" s="4" t="e">
        <f>IF(AND(B102="discus 1.5",#REF! =#REF!, F102&gt;=#REF!), "CR", " ")</f>
        <v>#REF!</v>
      </c>
      <c r="AB102" s="4" t="e">
        <f>IF(AND(B102="discus 1.75",#REF! =#REF!, F102&gt;=#REF!), "CR", " ")</f>
        <v>#REF!</v>
      </c>
      <c r="AC102" s="4" t="e">
        <f>IF(AND(B102="discus 2",#REF! =#REF!, F102&gt;=#REF!), "CR", " ")</f>
        <v>#REF!</v>
      </c>
      <c r="AD102" s="4" t="e">
        <f>IF(AND(B102="hammer 4",#REF! =#REF!, F102&gt;=#REF!), "CR", " ")</f>
        <v>#REF!</v>
      </c>
      <c r="AE102" s="4" t="e">
        <f>IF(AND(B102="hammer 5",#REF! =#REF!, F102&gt;=#REF!), "CR", " ")</f>
        <v>#REF!</v>
      </c>
      <c r="AF102" s="4" t="e">
        <f>IF(AND(B102="hammer 6",#REF! =#REF!, F102&gt;=#REF!), "CR", " ")</f>
        <v>#REF!</v>
      </c>
      <c r="AG102" s="4" t="e">
        <f>IF(AND(B102="hammer 7.26",#REF! =#REF!, F102&gt;=#REF!), "CR", " ")</f>
        <v>#REF!</v>
      </c>
      <c r="AH102" s="4" t="e">
        <f>IF(AND(B102="javelin 400",#REF! =#REF!, F102&gt;=#REF!), "CR", " ")</f>
        <v>#REF!</v>
      </c>
      <c r="AI102" s="4" t="e">
        <f>IF(AND(B102="javelin 600",#REF! =#REF!, F102&gt;=#REF!), "CR", " ")</f>
        <v>#REF!</v>
      </c>
      <c r="AJ102" s="4" t="e">
        <f>IF(AND(B102="javelin 700",#REF! =#REF!, F102&gt;=#REF!), "CR", " ")</f>
        <v>#REF!</v>
      </c>
      <c r="AK102" s="4" t="e">
        <f>IF(AND(B102="javelin 800", OR(AND(#REF!=#REF!, F102&gt;=#REF!), AND(#REF!=#REF!, F102&gt;=#REF!))), "CR", " ")</f>
        <v>#REF!</v>
      </c>
      <c r="AL102" s="4" t="e">
        <f>IF(AND(B102="shot 3",#REF! =#REF!, F102&gt;=#REF!), "CR", " ")</f>
        <v>#REF!</v>
      </c>
      <c r="AM102" s="4" t="e">
        <f>IF(AND(B102="shot 4",#REF! =#REF!, F102&gt;=#REF!), "CR", " ")</f>
        <v>#REF!</v>
      </c>
      <c r="AN102" s="4" t="e">
        <f>IF(AND(B102="shot 5",#REF! =#REF!, F102&gt;=#REF!), "CR", " ")</f>
        <v>#REF!</v>
      </c>
      <c r="AO102" s="4" t="e">
        <f>IF(AND(B102="shot 6",#REF! =#REF!, F102&gt;=#REF!), "CR", " ")</f>
        <v>#REF!</v>
      </c>
      <c r="AP102" s="4" t="e">
        <f>IF(AND(B102="shot 7.26",#REF! =#REF!, F102&gt;=#REF!), "CR", " ")</f>
        <v>#REF!</v>
      </c>
      <c r="AQ102" s="4" t="e">
        <f>IF(AND(B102="60H",OR(AND(#REF!=#REF!,F102&lt;=#REF!),AND(#REF!=#REF!,F102&lt;=#REF!),AND(#REF!=#REF!,F102&lt;=#REF!),AND(#REF!=#REF!,F102&lt;=#REF!),AND(#REF!=#REF!,F102&lt;=#REF!))),"CR"," ")</f>
        <v>#REF!</v>
      </c>
      <c r="AR102" s="4" t="e">
        <f>IF(AND(B102="75H", AND(#REF!=#REF!, F102&lt;=#REF!)), "CR", " ")</f>
        <v>#REF!</v>
      </c>
      <c r="AS102" s="4" t="e">
        <f>IF(AND(B102="80H", AND(#REF!=#REF!, F102&lt;=#REF!)), "CR", " ")</f>
        <v>#REF!</v>
      </c>
      <c r="AT102" s="4" t="e">
        <f>IF(AND(B102="100H", AND(#REF!=#REF!, F102&lt;=#REF!)), "CR", " ")</f>
        <v>#REF!</v>
      </c>
      <c r="AU102" s="4" t="e">
        <f>IF(AND(B102="110H", OR(AND(#REF!=#REF!, F102&lt;=#REF!), AND(#REF!=#REF!, F102&lt;=#REF!))), "CR", " ")</f>
        <v>#REF!</v>
      </c>
      <c r="AV102" s="4" t="e">
        <f>IF(AND(B102="400H", OR(AND(#REF!=#REF!, F102&lt;=#REF!), AND(#REF!=#REF!, F102&lt;=#REF!), AND(#REF!=#REF!, F102&lt;=#REF!), AND(#REF!=#REF!, F102&lt;=#REF!))), "CR", " ")</f>
        <v>#REF!</v>
      </c>
      <c r="AW102" s="4" t="e">
        <f>IF(AND(B102="1500SC", AND(#REF!=#REF!, F102&lt;=#REF!)), "CR", " ")</f>
        <v>#REF!</v>
      </c>
      <c r="AX102" s="4" t="e">
        <f>IF(AND(B102="2000SC", OR(AND(#REF!=#REF!, F102&lt;=#REF!), AND(#REF!=#REF!, F102&lt;=#REF!))), "CR", " ")</f>
        <v>#REF!</v>
      </c>
      <c r="AY102" s="4" t="e">
        <f>IF(AND(B102="3000SC", OR(AND(#REF!=#REF!, F102&lt;=#REF!), AND(#REF!=#REF!, F102&lt;=#REF!))), "CR", " ")</f>
        <v>#REF!</v>
      </c>
      <c r="AZ102" s="5" t="e">
        <f>IF(AND(B102="4x100", OR(AND(#REF!=#REF!, F102&lt;=#REF!), AND(#REF!=#REF!, F102&lt;=#REF!), AND(#REF!=#REF!, F102&lt;=#REF!), AND(#REF!=#REF!, F102&lt;=#REF!), AND(#REF!=#REF!, F102&lt;=#REF!))), "CR", " ")</f>
        <v>#REF!</v>
      </c>
      <c r="BA102" s="5" t="e">
        <f>IF(AND(B102="4x200", OR(AND(#REF!=#REF!, F102&lt;=#REF!), AND(#REF!=#REF!, F102&lt;=#REF!), AND(#REF!=#REF!, F102&lt;=#REF!), AND(#REF!=#REF!, F102&lt;=#REF!), AND(#REF!=#REF!, F102&lt;=#REF!))), "CR", " ")</f>
        <v>#REF!</v>
      </c>
      <c r="BB102" s="5" t="e">
        <f>IF(AND(B102="4x300", AND(#REF!=#REF!, F102&lt;=#REF!)), "CR", " ")</f>
        <v>#REF!</v>
      </c>
      <c r="BC102" s="5" t="e">
        <f>IF(AND(B102="4x400", OR(AND(#REF!=#REF!, F102&lt;=#REF!), AND(#REF!=#REF!, F102&lt;=#REF!), AND(#REF!=#REF!, F102&lt;=#REF!), AND(#REF!=#REF!, F102&lt;=#REF!))), "CR", " ")</f>
        <v>#REF!</v>
      </c>
      <c r="BD102" s="5" t="e">
        <f>IF(AND(B102="3x800", OR(AND(#REF!=#REF!, F102&lt;=#REF!), AND(#REF!=#REF!, F102&lt;=#REF!), AND(#REF!=#REF!, F102&lt;=#REF!))), "CR", " ")</f>
        <v>#REF!</v>
      </c>
      <c r="BE102" s="5" t="e">
        <f>IF(AND(B102="pentathlon", OR(AND(#REF!=#REF!, F102&gt;=#REF!), AND(#REF!=#REF!, F102&gt;=#REF!),AND(#REF!=#REF!, F102&gt;=#REF!),AND(#REF!=#REF!, F102&gt;=#REF!))), "CR", " ")</f>
        <v>#REF!</v>
      </c>
      <c r="BF102" s="5" t="e">
        <f>IF(AND(B102="heptathlon", OR(AND(#REF!=#REF!, F102&gt;=#REF!), AND(#REF!=#REF!, F102&gt;=#REF!))), "CR", " ")</f>
        <v>#REF!</v>
      </c>
      <c r="BG102" s="5" t="e">
        <f>IF(AND(B102="decathlon", OR(AND(#REF!=#REF!, F102&gt;=#REF!), AND(#REF!=#REF!, F102&gt;=#REF!),AND(#REF!=#REF!, F102&gt;=#REF!))), "CR", " ")</f>
        <v>#REF!</v>
      </c>
    </row>
    <row r="103" spans="1:61" hidden="1">
      <c r="B103" s="2">
        <v>400</v>
      </c>
      <c r="C103" s="1" t="s">
        <v>263</v>
      </c>
      <c r="D103" s="1" t="s">
        <v>264</v>
      </c>
      <c r="E103" s="6" t="s">
        <v>4</v>
      </c>
      <c r="F103" s="8">
        <v>52.47</v>
      </c>
      <c r="G103" s="10">
        <v>44807</v>
      </c>
      <c r="H103" s="1" t="s">
        <v>363</v>
      </c>
      <c r="I103" s="1" t="s">
        <v>394</v>
      </c>
    </row>
    <row r="104" spans="1:61" hidden="1">
      <c r="B104" s="2">
        <v>400</v>
      </c>
      <c r="C104" s="1" t="s">
        <v>88</v>
      </c>
      <c r="D104" s="1" t="s">
        <v>84</v>
      </c>
      <c r="E104" s="6" t="s">
        <v>8</v>
      </c>
      <c r="F104" s="8">
        <v>55.94</v>
      </c>
      <c r="G104" s="10">
        <v>44710</v>
      </c>
      <c r="H104" s="1" t="s">
        <v>155</v>
      </c>
      <c r="I104" s="1" t="s">
        <v>216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5"/>
      <c r="BA104" s="5"/>
      <c r="BB104" s="5"/>
      <c r="BC104" s="5"/>
      <c r="BD104" s="5"/>
      <c r="BE104" s="5"/>
      <c r="BF104" s="5"/>
      <c r="BG104" s="5"/>
    </row>
    <row r="105" spans="1:61" hidden="1">
      <c r="A105" s="1" t="e">
        <f>#REF!</f>
        <v>#REF!</v>
      </c>
      <c r="B105" s="2">
        <v>400</v>
      </c>
      <c r="C105" s="1" t="s">
        <v>39</v>
      </c>
      <c r="D105" s="1" t="s">
        <v>40</v>
      </c>
      <c r="E105" s="6" t="s">
        <v>6</v>
      </c>
      <c r="F105" s="8">
        <v>56.03</v>
      </c>
      <c r="G105" s="10">
        <v>44695</v>
      </c>
      <c r="H105" s="2" t="s">
        <v>155</v>
      </c>
      <c r="I105" s="2" t="s">
        <v>194</v>
      </c>
      <c r="J105" s="5" t="e">
        <f>IF(AND(B105=100, OR(AND(#REF!=#REF!, F105&lt;=#REF!), AND(#REF!=#REF!, F105&lt;=#REF!), AND(#REF!=#REF!, F105&lt;=#REF!), AND(#REF!=#REF!, F105&lt;=#REF!), AND(#REF!=#REF!, F105&lt;=#REF!))), "CR", " ")</f>
        <v>#REF!</v>
      </c>
      <c r="K105" s="5" t="e">
        <f>IF(AND(B105=200, OR(AND(#REF!=#REF!, F105&lt;=#REF!), AND(#REF!=#REF!, F105&lt;=#REF!), AND(#REF!=#REF!, F105&lt;=#REF!), AND(#REF!=#REF!, F105&lt;=#REF!), AND(#REF!=#REF!, F105&lt;=#REF!))), "CR", " ")</f>
        <v>#REF!</v>
      </c>
      <c r="L105" s="5" t="e">
        <f>IF(AND(B105=300, OR(AND(#REF!=#REF!, F105&lt;=#REF!), AND(#REF!=#REF!, F105&lt;=#REF!))), "CR", " ")</f>
        <v>#REF!</v>
      </c>
      <c r="M105" s="5" t="e">
        <f>IF(AND(B105=400, OR(AND(#REF!=#REF!, F105&lt;=#REF!), AND(#REF!=#REF!, F105&lt;=#REF!), AND(#REF!=#REF!, F105&lt;=#REF!), AND(#REF!=#REF!, F105&lt;=#REF!))), "CR", " ")</f>
        <v>#REF!</v>
      </c>
      <c r="N105" s="5" t="e">
        <f>IF(AND(B105=800, OR(AND(#REF!=#REF!, F105&lt;=#REF!), AND(#REF!=#REF!, F105&lt;=#REF!), AND(#REF!=#REF!, F105&lt;=#REF!), AND(#REF!=#REF!, F105&lt;=#REF!), AND(#REF!=#REF!, F105&lt;=#REF!))), "CR", " ")</f>
        <v>#REF!</v>
      </c>
      <c r="O105" s="5" t="e">
        <f>IF(AND(B105=1000, OR(AND(#REF!=#REF!, F105&lt;=#REF!), AND(#REF!=#REF!, F105&lt;=#REF!))), "CR", " ")</f>
        <v>#REF!</v>
      </c>
      <c r="P105" s="5" t="e">
        <f>IF(AND(B105=1500, OR(AND(#REF!=#REF!, F105&lt;=#REF!), AND(#REF!=#REF!, F105&lt;=#REF!), AND(#REF!=#REF!, F105&lt;=#REF!), AND(#REF!=#REF!, F105&lt;=#REF!), AND(#REF!=#REF!, F105&lt;=#REF!))), "CR", " ")</f>
        <v>#REF!</v>
      </c>
      <c r="Q105" s="5" t="e">
        <f>IF(AND(B105="1600 (Mile)",OR(AND(#REF!=#REF!,F105&lt;=#REF!),AND(#REF!=#REF!,F105&lt;=#REF!),AND(#REF!=#REF!,F105&lt;=#REF!),AND(#REF!=#REF!,F105&lt;=#REF!))),"CR"," ")</f>
        <v>#REF!</v>
      </c>
      <c r="R105" s="5" t="e">
        <f>IF(AND(B105=3000, OR(AND(#REF!=#REF!, F105&lt;=#REF!), AND(#REF!=#REF!, F105&lt;=#REF!), AND(#REF!=#REF!, F105&lt;=#REF!), AND(#REF!=#REF!, F105&lt;=#REF!))), "CR", " ")</f>
        <v>#REF!</v>
      </c>
      <c r="S105" s="5" t="e">
        <f>IF(AND(B105=5000, OR(AND(#REF!=#REF!, F105&lt;=#REF!), AND(#REF!=#REF!, F105&lt;=#REF!))), "CR", " ")</f>
        <v>#REF!</v>
      </c>
      <c r="T105" s="4" t="e">
        <f>IF(AND(B105=10000, OR(AND(#REF!=#REF!, F105&lt;=#REF!), AND(#REF!=#REF!, F105&lt;=#REF!))), "CR", " ")</f>
        <v>#REF!</v>
      </c>
      <c r="U105" s="4" t="e">
        <f>IF(AND(B105="high jump", OR(AND(#REF!=#REF!, F105&gt;=#REF!), AND(#REF!=#REF!, F105&gt;=#REF!), AND(#REF!=#REF!, F105&gt;=#REF!), AND(#REF!=#REF!, F105&gt;=#REF!), AND(#REF!=#REF!, F105&gt;=#REF!))), "CR", " ")</f>
        <v>#REF!</v>
      </c>
      <c r="V105" s="4" t="e">
        <f>IF(AND(B105="long jump", OR(AND(#REF!=#REF!, F105&gt;=#REF!), AND(#REF!=#REF!, F105&gt;=#REF!), AND(#REF!=#REF!, F105&gt;=#REF!), AND(#REF!=#REF!, F105&gt;=#REF!), AND(#REF!=#REF!, F105&gt;=#REF!))), "CR", " ")</f>
        <v>#REF!</v>
      </c>
      <c r="W105" s="4" t="e">
        <f>IF(AND(B105="triple jump", OR(AND(#REF!=#REF!, F105&gt;=#REF!), AND(#REF!=#REF!, F105&gt;=#REF!), AND(#REF!=#REF!, F105&gt;=#REF!), AND(#REF!=#REF!, F105&gt;=#REF!), AND(#REF!=#REF!, F105&gt;=#REF!))), "CR", " ")</f>
        <v>#REF!</v>
      </c>
      <c r="X105" s="4" t="e">
        <f>IF(AND(B105="pole vault", OR(AND(#REF!=#REF!, F105&gt;=#REF!), AND(#REF!=#REF!, F105&gt;=#REF!), AND(#REF!=#REF!, F105&gt;=#REF!), AND(#REF!=#REF!, F105&gt;=#REF!), AND(#REF!=#REF!, F105&gt;=#REF!))), "CR", " ")</f>
        <v>#REF!</v>
      </c>
      <c r="Y105" s="4" t="e">
        <f>IF(AND(B105="discus 1",#REF! =#REF!, F105&gt;=#REF!), "CR", " ")</f>
        <v>#REF!</v>
      </c>
      <c r="Z105" s="4" t="e">
        <f>IF(AND(B105="discus 1.25",#REF! =#REF!, F105&gt;=#REF!), "CR", " ")</f>
        <v>#REF!</v>
      </c>
      <c r="AA105" s="4" t="e">
        <f>IF(AND(B105="discus 1.5",#REF! =#REF!, F105&gt;=#REF!), "CR", " ")</f>
        <v>#REF!</v>
      </c>
      <c r="AB105" s="4" t="e">
        <f>IF(AND(B105="discus 1.75",#REF! =#REF!, F105&gt;=#REF!), "CR", " ")</f>
        <v>#REF!</v>
      </c>
      <c r="AC105" s="4" t="e">
        <f>IF(AND(B105="discus 2",#REF! =#REF!, F105&gt;=#REF!), "CR", " ")</f>
        <v>#REF!</v>
      </c>
      <c r="AD105" s="4" t="e">
        <f>IF(AND(B105="hammer 4",#REF! =#REF!, F105&gt;=#REF!), "CR", " ")</f>
        <v>#REF!</v>
      </c>
      <c r="AE105" s="4" t="e">
        <f>IF(AND(B105="hammer 5",#REF! =#REF!, F105&gt;=#REF!), "CR", " ")</f>
        <v>#REF!</v>
      </c>
      <c r="AF105" s="4" t="e">
        <f>IF(AND(B105="hammer 6",#REF! =#REF!, F105&gt;=#REF!), "CR", " ")</f>
        <v>#REF!</v>
      </c>
      <c r="AG105" s="4" t="e">
        <f>IF(AND(B105="hammer 7.26",#REF! =#REF!, F105&gt;=#REF!), "CR", " ")</f>
        <v>#REF!</v>
      </c>
      <c r="AH105" s="4" t="e">
        <f>IF(AND(B105="javelin 400",#REF! =#REF!, F105&gt;=#REF!), "CR", " ")</f>
        <v>#REF!</v>
      </c>
      <c r="AI105" s="4" t="e">
        <f>IF(AND(B105="javelin 600",#REF! =#REF!, F105&gt;=#REF!), "CR", " ")</f>
        <v>#REF!</v>
      </c>
      <c r="AJ105" s="4" t="e">
        <f>IF(AND(B105="javelin 700",#REF! =#REF!, F105&gt;=#REF!), "CR", " ")</f>
        <v>#REF!</v>
      </c>
      <c r="AK105" s="4" t="e">
        <f>IF(AND(B105="javelin 800", OR(AND(#REF!=#REF!, F105&gt;=#REF!), AND(#REF!=#REF!, F105&gt;=#REF!))), "CR", " ")</f>
        <v>#REF!</v>
      </c>
      <c r="AL105" s="4" t="e">
        <f>IF(AND(B105="shot 3",#REF! =#REF!, F105&gt;=#REF!), "CR", " ")</f>
        <v>#REF!</v>
      </c>
      <c r="AM105" s="4" t="e">
        <f>IF(AND(B105="shot 4",#REF! =#REF!, F105&gt;=#REF!), "CR", " ")</f>
        <v>#REF!</v>
      </c>
      <c r="AN105" s="4" t="e">
        <f>IF(AND(B105="shot 5",#REF! =#REF!, F105&gt;=#REF!), "CR", " ")</f>
        <v>#REF!</v>
      </c>
      <c r="AO105" s="4" t="e">
        <f>IF(AND(B105="shot 6",#REF! =#REF!, F105&gt;=#REF!), "CR", " ")</f>
        <v>#REF!</v>
      </c>
      <c r="AP105" s="4" t="e">
        <f>IF(AND(B105="shot 7.26",#REF! =#REF!, F105&gt;=#REF!), "CR", " ")</f>
        <v>#REF!</v>
      </c>
      <c r="AQ105" s="4" t="e">
        <f>IF(AND(B105="60H",OR(AND(#REF!=#REF!,F105&lt;=#REF!),AND(#REF!=#REF!,F105&lt;=#REF!),AND(#REF!=#REF!,F105&lt;=#REF!),AND(#REF!=#REF!,F105&lt;=#REF!),AND(#REF!=#REF!,F105&lt;=#REF!))),"CR"," ")</f>
        <v>#REF!</v>
      </c>
      <c r="AR105" s="4" t="e">
        <f>IF(AND(B105="75H", AND(#REF!=#REF!, F105&lt;=#REF!)), "CR", " ")</f>
        <v>#REF!</v>
      </c>
      <c r="AS105" s="4" t="e">
        <f>IF(AND(B105="80H", AND(#REF!=#REF!, F105&lt;=#REF!)), "CR", " ")</f>
        <v>#REF!</v>
      </c>
      <c r="AT105" s="4" t="e">
        <f>IF(AND(B105="100H", AND(#REF!=#REF!, F105&lt;=#REF!)), "CR", " ")</f>
        <v>#REF!</v>
      </c>
      <c r="AU105" s="4" t="e">
        <f>IF(AND(B105="110H", OR(AND(#REF!=#REF!, F105&lt;=#REF!), AND(#REF!=#REF!, F105&lt;=#REF!))), "CR", " ")</f>
        <v>#REF!</v>
      </c>
      <c r="AV105" s="4" t="e">
        <f>IF(AND(B105="400H", OR(AND(#REF!=#REF!, F105&lt;=#REF!), AND(#REF!=#REF!, F105&lt;=#REF!), AND(#REF!=#REF!, F105&lt;=#REF!), AND(#REF!=#REF!, F105&lt;=#REF!))), "CR", " ")</f>
        <v>#REF!</v>
      </c>
      <c r="AW105" s="4" t="e">
        <f>IF(AND(B105="1500SC", AND(#REF!=#REF!, F105&lt;=#REF!)), "CR", " ")</f>
        <v>#REF!</v>
      </c>
      <c r="AX105" s="4" t="e">
        <f>IF(AND(B105="2000SC", OR(AND(#REF!=#REF!, F105&lt;=#REF!), AND(#REF!=#REF!, F105&lt;=#REF!))), "CR", " ")</f>
        <v>#REF!</v>
      </c>
      <c r="AY105" s="4" t="e">
        <f>IF(AND(B105="3000SC", OR(AND(#REF!=#REF!, F105&lt;=#REF!), AND(#REF!=#REF!, F105&lt;=#REF!))), "CR", " ")</f>
        <v>#REF!</v>
      </c>
      <c r="AZ105" s="5" t="e">
        <f>IF(AND(B105="4x100", OR(AND(#REF!=#REF!, F105&lt;=#REF!), AND(#REF!=#REF!, F105&lt;=#REF!), AND(#REF!=#REF!, F105&lt;=#REF!), AND(#REF!=#REF!, F105&lt;=#REF!), AND(#REF!=#REF!, F105&lt;=#REF!))), "CR", " ")</f>
        <v>#REF!</v>
      </c>
      <c r="BA105" s="5" t="e">
        <f>IF(AND(B105="4x200", OR(AND(#REF!=#REF!, F105&lt;=#REF!), AND(#REF!=#REF!, F105&lt;=#REF!), AND(#REF!=#REF!, F105&lt;=#REF!), AND(#REF!=#REF!, F105&lt;=#REF!), AND(#REF!=#REF!, F105&lt;=#REF!))), "CR", " ")</f>
        <v>#REF!</v>
      </c>
      <c r="BB105" s="5" t="e">
        <f>IF(AND(B105="4x300", AND(#REF!=#REF!, F105&lt;=#REF!)), "CR", " ")</f>
        <v>#REF!</v>
      </c>
      <c r="BC105" s="5" t="e">
        <f>IF(AND(B105="4x400", OR(AND(#REF!=#REF!, F105&lt;=#REF!), AND(#REF!=#REF!, F105&lt;=#REF!), AND(#REF!=#REF!, F105&lt;=#REF!), AND(#REF!=#REF!, F105&lt;=#REF!))), "CR", " ")</f>
        <v>#REF!</v>
      </c>
      <c r="BD105" s="5" t="e">
        <f>IF(AND(B105="3x800", OR(AND(#REF!=#REF!, F105&lt;=#REF!), AND(#REF!=#REF!, F105&lt;=#REF!), AND(#REF!=#REF!, F105&lt;=#REF!))), "CR", " ")</f>
        <v>#REF!</v>
      </c>
      <c r="BE105" s="5" t="e">
        <f>IF(AND(B105="pentathlon", OR(AND(#REF!=#REF!, F105&gt;=#REF!), AND(#REF!=#REF!, F105&gt;=#REF!),AND(#REF!=#REF!, F105&gt;=#REF!),AND(#REF!=#REF!, F105&gt;=#REF!))), "CR", " ")</f>
        <v>#REF!</v>
      </c>
      <c r="BF105" s="5" t="e">
        <f>IF(AND(B105="heptathlon", OR(AND(#REF!=#REF!, F105&gt;=#REF!), AND(#REF!=#REF!, F105&gt;=#REF!))), "CR", " ")</f>
        <v>#REF!</v>
      </c>
      <c r="BG105" s="5" t="e">
        <f>IF(AND(B105="decathlon", OR(AND(#REF!=#REF!, F105&gt;=#REF!), AND(#REF!=#REF!, F105&gt;=#REF!),AND(#REF!=#REF!, F105&gt;=#REF!))), "CR", " ")</f>
        <v>#REF!</v>
      </c>
    </row>
    <row r="106" spans="1:61" hidden="1">
      <c r="A106" s="1" t="e">
        <f>#REF!</f>
        <v>#REF!</v>
      </c>
      <c r="B106" s="2">
        <v>400</v>
      </c>
      <c r="C106" s="1" t="s">
        <v>101</v>
      </c>
      <c r="D106" s="1" t="s">
        <v>102</v>
      </c>
      <c r="E106" s="6" t="s">
        <v>4</v>
      </c>
      <c r="F106" s="8">
        <v>59.66</v>
      </c>
      <c r="G106" s="10">
        <v>44710</v>
      </c>
      <c r="H106" s="1" t="s">
        <v>155</v>
      </c>
      <c r="I106" s="1" t="s">
        <v>216</v>
      </c>
      <c r="J106" s="5" t="e">
        <f>IF(AND(B106=100, OR(AND(#REF!=#REF!, F106&lt;=#REF!), AND(#REF!=#REF!, F106&lt;=#REF!), AND(#REF!=#REF!, F106&lt;=#REF!), AND(#REF!=#REF!, F106&lt;=#REF!), AND(#REF!=#REF!, F106&lt;=#REF!))), "CR", " ")</f>
        <v>#REF!</v>
      </c>
      <c r="K106" s="5" t="e">
        <f>IF(AND(B106=200, OR(AND(#REF!=#REF!, F106&lt;=#REF!), AND(#REF!=#REF!, F106&lt;=#REF!), AND(#REF!=#REF!, F106&lt;=#REF!), AND(#REF!=#REF!, F106&lt;=#REF!), AND(#REF!=#REF!, F106&lt;=#REF!))), "CR", " ")</f>
        <v>#REF!</v>
      </c>
      <c r="L106" s="5" t="e">
        <f>IF(AND(B106=300, OR(AND(#REF!=#REF!, F106&lt;=#REF!), AND(#REF!=#REF!, F106&lt;=#REF!))), "CR", " ")</f>
        <v>#REF!</v>
      </c>
      <c r="M106" s="5" t="e">
        <f>IF(AND(B106=400, OR(AND(#REF!=#REF!, F106&lt;=#REF!), AND(#REF!=#REF!, F106&lt;=#REF!), AND(#REF!=#REF!, F106&lt;=#REF!), AND(#REF!=#REF!, F106&lt;=#REF!))), "CR", " ")</f>
        <v>#REF!</v>
      </c>
      <c r="N106" s="5" t="e">
        <f>IF(AND(B106=800, OR(AND(#REF!=#REF!, F106&lt;=#REF!), AND(#REF!=#REF!, F106&lt;=#REF!), AND(#REF!=#REF!, F106&lt;=#REF!), AND(#REF!=#REF!, F106&lt;=#REF!), AND(#REF!=#REF!, F106&lt;=#REF!))), "CR", " ")</f>
        <v>#REF!</v>
      </c>
      <c r="O106" s="5" t="e">
        <f>IF(AND(B106=1000, OR(AND(#REF!=#REF!, F106&lt;=#REF!), AND(#REF!=#REF!, F106&lt;=#REF!))), "CR", " ")</f>
        <v>#REF!</v>
      </c>
      <c r="P106" s="5" t="e">
        <f>IF(AND(B106=1500, OR(AND(#REF!=#REF!, F106&lt;=#REF!), AND(#REF!=#REF!, F106&lt;=#REF!), AND(#REF!=#REF!, F106&lt;=#REF!), AND(#REF!=#REF!, F106&lt;=#REF!), AND(#REF!=#REF!, F106&lt;=#REF!))), "CR", " ")</f>
        <v>#REF!</v>
      </c>
      <c r="Q106" s="5" t="e">
        <f>IF(AND(B106="1600 (Mile)",OR(AND(#REF!=#REF!,F106&lt;=#REF!),AND(#REF!=#REF!,F106&lt;=#REF!),AND(#REF!=#REF!,F106&lt;=#REF!),AND(#REF!=#REF!,F106&lt;=#REF!))),"CR"," ")</f>
        <v>#REF!</v>
      </c>
      <c r="R106" s="5" t="e">
        <f>IF(AND(B106=3000, OR(AND(#REF!=#REF!, F106&lt;=#REF!), AND(#REF!=#REF!, F106&lt;=#REF!), AND(#REF!=#REF!, F106&lt;=#REF!), AND(#REF!=#REF!, F106&lt;=#REF!))), "CR", " ")</f>
        <v>#REF!</v>
      </c>
      <c r="S106" s="5" t="e">
        <f>IF(AND(B106=5000, OR(AND(#REF!=#REF!, F106&lt;=#REF!), AND(#REF!=#REF!, F106&lt;=#REF!))), "CR", " ")</f>
        <v>#REF!</v>
      </c>
      <c r="T106" s="4" t="e">
        <f>IF(AND(B106=10000, OR(AND(#REF!=#REF!, F106&lt;=#REF!), AND(#REF!=#REF!, F106&lt;=#REF!))), "CR", " ")</f>
        <v>#REF!</v>
      </c>
      <c r="U106" s="4" t="e">
        <f>IF(AND(B106="high jump", OR(AND(#REF!=#REF!, F106&gt;=#REF!), AND(#REF!=#REF!, F106&gt;=#REF!), AND(#REF!=#REF!, F106&gt;=#REF!), AND(#REF!=#REF!, F106&gt;=#REF!), AND(#REF!=#REF!, F106&gt;=#REF!))), "CR", " ")</f>
        <v>#REF!</v>
      </c>
      <c r="V106" s="4" t="e">
        <f>IF(AND(B106="long jump", OR(AND(#REF!=#REF!, F106&gt;=#REF!), AND(#REF!=#REF!, F106&gt;=#REF!), AND(#REF!=#REF!, F106&gt;=#REF!), AND(#REF!=#REF!, F106&gt;=#REF!), AND(#REF!=#REF!, F106&gt;=#REF!))), "CR", " ")</f>
        <v>#REF!</v>
      </c>
      <c r="W106" s="4" t="e">
        <f>IF(AND(B106="triple jump", OR(AND(#REF!=#REF!, F106&gt;=#REF!), AND(#REF!=#REF!, F106&gt;=#REF!), AND(#REF!=#REF!, F106&gt;=#REF!), AND(#REF!=#REF!, F106&gt;=#REF!), AND(#REF!=#REF!, F106&gt;=#REF!))), "CR", " ")</f>
        <v>#REF!</v>
      </c>
      <c r="X106" s="4" t="e">
        <f>IF(AND(B106="pole vault", OR(AND(#REF!=#REF!, F106&gt;=#REF!), AND(#REF!=#REF!, F106&gt;=#REF!), AND(#REF!=#REF!, F106&gt;=#REF!), AND(#REF!=#REF!, F106&gt;=#REF!), AND(#REF!=#REF!, F106&gt;=#REF!))), "CR", " ")</f>
        <v>#REF!</v>
      </c>
      <c r="Y106" s="4" t="e">
        <f>IF(AND(B106="discus 1",#REF! =#REF!, F106&gt;=#REF!), "CR", " ")</f>
        <v>#REF!</v>
      </c>
      <c r="Z106" s="4" t="e">
        <f>IF(AND(B106="discus 1.25",#REF! =#REF!, F106&gt;=#REF!), "CR", " ")</f>
        <v>#REF!</v>
      </c>
      <c r="AA106" s="4" t="e">
        <f>IF(AND(B106="discus 1.5",#REF! =#REF!, F106&gt;=#REF!), "CR", " ")</f>
        <v>#REF!</v>
      </c>
      <c r="AB106" s="4" t="e">
        <f>IF(AND(B106="discus 1.75",#REF! =#REF!, F106&gt;=#REF!), "CR", " ")</f>
        <v>#REF!</v>
      </c>
      <c r="AC106" s="4" t="e">
        <f>IF(AND(B106="discus 2",#REF! =#REF!, F106&gt;=#REF!), "CR", " ")</f>
        <v>#REF!</v>
      </c>
      <c r="AD106" s="4" t="e">
        <f>IF(AND(B106="hammer 4",#REF! =#REF!, F106&gt;=#REF!), "CR", " ")</f>
        <v>#REF!</v>
      </c>
      <c r="AE106" s="4" t="e">
        <f>IF(AND(B106="hammer 5",#REF! =#REF!, F106&gt;=#REF!), "CR", " ")</f>
        <v>#REF!</v>
      </c>
      <c r="AF106" s="4" t="e">
        <f>IF(AND(B106="hammer 6",#REF! =#REF!, F106&gt;=#REF!), "CR", " ")</f>
        <v>#REF!</v>
      </c>
      <c r="AG106" s="4" t="e">
        <f>IF(AND(B106="hammer 7.26",#REF! =#REF!, F106&gt;=#REF!), "CR", " ")</f>
        <v>#REF!</v>
      </c>
      <c r="AH106" s="4" t="e">
        <f>IF(AND(B106="javelin 400",#REF! =#REF!, F106&gt;=#REF!), "CR", " ")</f>
        <v>#REF!</v>
      </c>
      <c r="AI106" s="4" t="e">
        <f>IF(AND(B106="javelin 600",#REF! =#REF!, F106&gt;=#REF!), "CR", " ")</f>
        <v>#REF!</v>
      </c>
      <c r="AJ106" s="4" t="e">
        <f>IF(AND(B106="javelin 700",#REF! =#REF!, F106&gt;=#REF!), "CR", " ")</f>
        <v>#REF!</v>
      </c>
      <c r="AK106" s="4" t="e">
        <f>IF(AND(B106="javelin 800", OR(AND(#REF!=#REF!, F106&gt;=#REF!), AND(#REF!=#REF!, F106&gt;=#REF!))), "CR", " ")</f>
        <v>#REF!</v>
      </c>
      <c r="AL106" s="4" t="e">
        <f>IF(AND(B106="shot 3",#REF! =#REF!, F106&gt;=#REF!), "CR", " ")</f>
        <v>#REF!</v>
      </c>
      <c r="AM106" s="4" t="e">
        <f>IF(AND(B106="shot 4",#REF! =#REF!, F106&gt;=#REF!), "CR", " ")</f>
        <v>#REF!</v>
      </c>
      <c r="AN106" s="4" t="e">
        <f>IF(AND(B106="shot 5",#REF! =#REF!, F106&gt;=#REF!), "CR", " ")</f>
        <v>#REF!</v>
      </c>
      <c r="AO106" s="4" t="e">
        <f>IF(AND(B106="shot 6",#REF! =#REF!, F106&gt;=#REF!), "CR", " ")</f>
        <v>#REF!</v>
      </c>
      <c r="AP106" s="4" t="e">
        <f>IF(AND(B106="shot 7.26",#REF! =#REF!, F106&gt;=#REF!), "CR", " ")</f>
        <v>#REF!</v>
      </c>
      <c r="AQ106" s="4" t="e">
        <f>IF(AND(B106="60H",OR(AND(#REF!=#REF!,F106&lt;=#REF!),AND(#REF!=#REF!,F106&lt;=#REF!),AND(#REF!=#REF!,F106&lt;=#REF!),AND(#REF!=#REF!,F106&lt;=#REF!),AND(#REF!=#REF!,F106&lt;=#REF!))),"CR"," ")</f>
        <v>#REF!</v>
      </c>
      <c r="AR106" s="4" t="e">
        <f>IF(AND(B106="75H", AND(#REF!=#REF!, F106&lt;=#REF!)), "CR", " ")</f>
        <v>#REF!</v>
      </c>
      <c r="AS106" s="4" t="e">
        <f>IF(AND(B106="80H", AND(#REF!=#REF!, F106&lt;=#REF!)), "CR", " ")</f>
        <v>#REF!</v>
      </c>
      <c r="AT106" s="4" t="e">
        <f>IF(AND(B106="100H", AND(#REF!=#REF!, F106&lt;=#REF!)), "CR", " ")</f>
        <v>#REF!</v>
      </c>
      <c r="AU106" s="4" t="e">
        <f>IF(AND(B106="110H", OR(AND(#REF!=#REF!, F106&lt;=#REF!), AND(#REF!=#REF!, F106&lt;=#REF!))), "CR", " ")</f>
        <v>#REF!</v>
      </c>
      <c r="AV106" s="4" t="e">
        <f>IF(AND(B106="400H", OR(AND(#REF!=#REF!, F106&lt;=#REF!), AND(#REF!=#REF!, F106&lt;=#REF!), AND(#REF!=#REF!, F106&lt;=#REF!), AND(#REF!=#REF!, F106&lt;=#REF!))), "CR", " ")</f>
        <v>#REF!</v>
      </c>
      <c r="AW106" s="4" t="e">
        <f>IF(AND(B106="1500SC", AND(#REF!=#REF!, F106&lt;=#REF!)), "CR", " ")</f>
        <v>#REF!</v>
      </c>
      <c r="AX106" s="4" t="e">
        <f>IF(AND(B106="2000SC", OR(AND(#REF!=#REF!, F106&lt;=#REF!), AND(#REF!=#REF!, F106&lt;=#REF!))), "CR", " ")</f>
        <v>#REF!</v>
      </c>
      <c r="AY106" s="4" t="e">
        <f>IF(AND(B106="3000SC", OR(AND(#REF!=#REF!, F106&lt;=#REF!), AND(#REF!=#REF!, F106&lt;=#REF!))), "CR", " ")</f>
        <v>#REF!</v>
      </c>
      <c r="AZ106" s="5" t="e">
        <f>IF(AND(B106="4x100", OR(AND(#REF!=#REF!, F106&lt;=#REF!), AND(#REF!=#REF!, F106&lt;=#REF!), AND(#REF!=#REF!, F106&lt;=#REF!), AND(#REF!=#REF!, F106&lt;=#REF!), AND(#REF!=#REF!, F106&lt;=#REF!))), "CR", " ")</f>
        <v>#REF!</v>
      </c>
      <c r="BA106" s="5" t="e">
        <f>IF(AND(B106="4x200", OR(AND(#REF!=#REF!, F106&lt;=#REF!), AND(#REF!=#REF!, F106&lt;=#REF!), AND(#REF!=#REF!, F106&lt;=#REF!), AND(#REF!=#REF!, F106&lt;=#REF!), AND(#REF!=#REF!, F106&lt;=#REF!))), "CR", " ")</f>
        <v>#REF!</v>
      </c>
      <c r="BB106" s="5" t="e">
        <f>IF(AND(B106="4x300", AND(#REF!=#REF!, F106&lt;=#REF!)), "CR", " ")</f>
        <v>#REF!</v>
      </c>
      <c r="BC106" s="5" t="e">
        <f>IF(AND(B106="4x400", OR(AND(#REF!=#REF!, F106&lt;=#REF!), AND(#REF!=#REF!, F106&lt;=#REF!), AND(#REF!=#REF!, F106&lt;=#REF!), AND(#REF!=#REF!, F106&lt;=#REF!))), "CR", " ")</f>
        <v>#REF!</v>
      </c>
      <c r="BD106" s="5" t="e">
        <f>IF(AND(B106="3x800", OR(AND(#REF!=#REF!, F106&lt;=#REF!), AND(#REF!=#REF!, F106&lt;=#REF!), AND(#REF!=#REF!, F106&lt;=#REF!))), "CR", " ")</f>
        <v>#REF!</v>
      </c>
      <c r="BE106" s="5" t="e">
        <f>IF(AND(B106="pentathlon", OR(AND(#REF!=#REF!, F106&gt;=#REF!), AND(#REF!=#REF!, F106&gt;=#REF!),AND(#REF!=#REF!, F106&gt;=#REF!),AND(#REF!=#REF!, F106&gt;=#REF!))), "CR", " ")</f>
        <v>#REF!</v>
      </c>
      <c r="BF106" s="5" t="e">
        <f>IF(AND(B106="heptathlon", OR(AND(#REF!=#REF!, F106&gt;=#REF!), AND(#REF!=#REF!, F106&gt;=#REF!))), "CR", " ")</f>
        <v>#REF!</v>
      </c>
      <c r="BG106" s="5" t="e">
        <f>IF(AND(B106="decathlon", OR(AND(#REF!=#REF!, F106&gt;=#REF!), AND(#REF!=#REF!, F106&gt;=#REF!),AND(#REF!=#REF!, F106&gt;=#REF!))), "CR", " ")</f>
        <v>#REF!</v>
      </c>
    </row>
    <row r="107" spans="1:61" hidden="1">
      <c r="B107" s="2">
        <v>400</v>
      </c>
      <c r="C107" s="1" t="s">
        <v>59</v>
      </c>
      <c r="D107" s="1" t="s">
        <v>106</v>
      </c>
      <c r="E107" s="6" t="s">
        <v>4</v>
      </c>
      <c r="F107" s="8">
        <v>59.77</v>
      </c>
      <c r="G107" s="10">
        <v>44794</v>
      </c>
      <c r="H107" s="2" t="s">
        <v>155</v>
      </c>
      <c r="I107" s="2" t="s">
        <v>216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5"/>
      <c r="BA107" s="5"/>
      <c r="BB107" s="5"/>
      <c r="BC107" s="5"/>
      <c r="BD107" s="5"/>
      <c r="BE107" s="5"/>
      <c r="BF107" s="5"/>
      <c r="BG107" s="5"/>
    </row>
    <row r="108" spans="1:61" hidden="1">
      <c r="B108" s="2">
        <v>400</v>
      </c>
      <c r="C108" t="s">
        <v>55</v>
      </c>
      <c r="D108" t="s">
        <v>56</v>
      </c>
      <c r="E108" s="15" t="s">
        <v>215</v>
      </c>
      <c r="F108" s="8">
        <v>61.08</v>
      </c>
      <c r="G108" s="9">
        <v>44751</v>
      </c>
      <c r="H108" s="1" t="s">
        <v>292</v>
      </c>
      <c r="I108" s="1" t="s">
        <v>293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5"/>
      <c r="BA108" s="5"/>
      <c r="BB108" s="5"/>
      <c r="BC108" s="5"/>
      <c r="BD108" s="5"/>
      <c r="BE108" s="5"/>
      <c r="BF108" s="5"/>
      <c r="BG108" s="5"/>
    </row>
    <row r="109" spans="1:61" hidden="1">
      <c r="B109" s="2">
        <v>400</v>
      </c>
      <c r="C109" t="s">
        <v>213</v>
      </c>
      <c r="D109" t="s">
        <v>214</v>
      </c>
      <c r="E109" s="15" t="s">
        <v>124</v>
      </c>
      <c r="F109" s="8">
        <v>76.11</v>
      </c>
      <c r="G109" s="9">
        <v>44736</v>
      </c>
      <c r="H109" s="1" t="s">
        <v>128</v>
      </c>
      <c r="I109" s="1" t="s">
        <v>165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5"/>
      <c r="BA109" s="5"/>
      <c r="BB109" s="5"/>
      <c r="BC109" s="5"/>
      <c r="BD109" s="5"/>
      <c r="BE109" s="5"/>
      <c r="BF109" s="5"/>
      <c r="BG109" s="5"/>
    </row>
    <row r="110" spans="1:61" hidden="1">
      <c r="B110" s="20"/>
      <c r="C110" s="21"/>
      <c r="D110" s="21"/>
      <c r="E110" s="22"/>
      <c r="F110" s="23"/>
      <c r="G110" s="24"/>
      <c r="H110" s="21"/>
      <c r="I110" s="21"/>
      <c r="J110" s="21"/>
      <c r="K110" s="21"/>
      <c r="L110" s="21"/>
      <c r="M110" s="21"/>
      <c r="N110" s="19"/>
      <c r="O110" s="19"/>
      <c r="P110" s="19"/>
      <c r="Q110" s="19"/>
      <c r="R110" s="19"/>
      <c r="S110" s="19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</row>
    <row r="111" spans="1:61" hidden="1">
      <c r="B111" s="2">
        <v>600</v>
      </c>
      <c r="C111" s="1" t="s">
        <v>68</v>
      </c>
      <c r="D111" s="1" t="s">
        <v>137</v>
      </c>
      <c r="E111" s="6" t="s">
        <v>10</v>
      </c>
      <c r="F111" s="14" t="s">
        <v>257</v>
      </c>
      <c r="G111" s="9">
        <v>44724</v>
      </c>
      <c r="H111" s="1" t="s">
        <v>128</v>
      </c>
      <c r="I111" s="1" t="s">
        <v>189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5"/>
      <c r="BA111" s="5"/>
      <c r="BB111" s="5"/>
      <c r="BC111" s="5"/>
      <c r="BD111" s="5"/>
      <c r="BE111" s="5"/>
      <c r="BF111" s="5"/>
      <c r="BG111" s="5"/>
    </row>
    <row r="112" spans="1:61" hidden="1">
      <c r="A112" s="1" t="e">
        <f>#REF!</f>
        <v>#REF!</v>
      </c>
      <c r="B112" s="2">
        <v>600</v>
      </c>
      <c r="C112" s="1" t="s">
        <v>68</v>
      </c>
      <c r="D112" s="1" t="s">
        <v>212</v>
      </c>
      <c r="E112" s="6" t="s">
        <v>10</v>
      </c>
      <c r="F112" s="8" t="s">
        <v>258</v>
      </c>
      <c r="G112" s="10">
        <v>44724</v>
      </c>
      <c r="H112" s="2" t="s">
        <v>128</v>
      </c>
      <c r="I112" s="2" t="s">
        <v>189</v>
      </c>
      <c r="J112" s="5" t="e">
        <f>IF(AND(B112=100, OR(AND(#REF!=#REF!, F112&lt;=#REF!), AND(#REF!=#REF!, F112&lt;=#REF!), AND(#REF!=#REF!, F112&lt;=#REF!), AND(#REF!=#REF!, F112&lt;=#REF!), AND(#REF!=#REF!, F112&lt;=#REF!))), "CR", " ")</f>
        <v>#REF!</v>
      </c>
      <c r="K112" s="5" t="e">
        <f>IF(AND(B112=200, OR(AND(#REF!=#REF!, F112&lt;=#REF!), AND(#REF!=#REF!, F112&lt;=#REF!), AND(#REF!=#REF!, F112&lt;=#REF!), AND(#REF!=#REF!, F112&lt;=#REF!), AND(#REF!=#REF!, F112&lt;=#REF!))), "CR", " ")</f>
        <v>#REF!</v>
      </c>
      <c r="L112" s="5" t="e">
        <f>IF(AND(B112=300, OR(AND(#REF!=#REF!, F112&lt;=#REF!), AND(#REF!=#REF!, F112&lt;=#REF!))), "CR", " ")</f>
        <v>#REF!</v>
      </c>
      <c r="M112" s="5" t="e">
        <f>IF(AND(B112=400, OR(AND(#REF!=#REF!, F112&lt;=#REF!), AND(#REF!=#REF!, F112&lt;=#REF!), AND(#REF!=#REF!, F112&lt;=#REF!), AND(#REF!=#REF!, F112&lt;=#REF!))), "CR", " ")</f>
        <v>#REF!</v>
      </c>
      <c r="N112" s="5" t="e">
        <f>IF(AND(B112=800, OR(AND(#REF!=#REF!, F112&lt;=#REF!), AND(#REF!=#REF!, F112&lt;=#REF!), AND(#REF!=#REF!, F112&lt;=#REF!), AND(#REF!=#REF!, F112&lt;=#REF!), AND(#REF!=#REF!, F112&lt;=#REF!))), "CR", " ")</f>
        <v>#REF!</v>
      </c>
      <c r="O112" s="5" t="e">
        <f>IF(AND(B112=1000, OR(AND(#REF!=#REF!, F112&lt;=#REF!), AND(#REF!=#REF!, F112&lt;=#REF!))), "CR", " ")</f>
        <v>#REF!</v>
      </c>
      <c r="P112" s="5" t="e">
        <f>IF(AND(B112=1500, OR(AND(#REF!=#REF!, F112&lt;=#REF!), AND(#REF!=#REF!, F112&lt;=#REF!), AND(#REF!=#REF!, F112&lt;=#REF!), AND(#REF!=#REF!, F112&lt;=#REF!), AND(#REF!=#REF!, F112&lt;=#REF!))), "CR", " ")</f>
        <v>#REF!</v>
      </c>
      <c r="Q112" s="5" t="e">
        <f>IF(AND(B112="1600 (Mile)",OR(AND(#REF!=#REF!,F112&lt;=#REF!),AND(#REF!=#REF!,F112&lt;=#REF!),AND(#REF!=#REF!,F112&lt;=#REF!),AND(#REF!=#REF!,F112&lt;=#REF!))),"CR"," ")</f>
        <v>#REF!</v>
      </c>
      <c r="R112" s="5" t="e">
        <f>IF(AND(B112=3000, OR(AND(#REF!=#REF!, F112&lt;=#REF!), AND(#REF!=#REF!, F112&lt;=#REF!), AND(#REF!=#REF!, F112&lt;=#REF!), AND(#REF!=#REF!, F112&lt;=#REF!))), "CR", " ")</f>
        <v>#REF!</v>
      </c>
      <c r="S112" s="5" t="e">
        <f>IF(AND(B112=5000, OR(AND(#REF!=#REF!, F112&lt;=#REF!), AND(#REF!=#REF!, F112&lt;=#REF!))), "CR", " ")</f>
        <v>#REF!</v>
      </c>
      <c r="T112" s="4" t="e">
        <f>IF(AND(B112=10000, OR(AND(#REF!=#REF!, F112&lt;=#REF!), AND(#REF!=#REF!, F112&lt;=#REF!))), "CR", " ")</f>
        <v>#REF!</v>
      </c>
      <c r="U112" s="4" t="e">
        <f>IF(AND(B112="high jump", OR(AND(#REF!=#REF!, F112&gt;=#REF!), AND(#REF!=#REF!, F112&gt;=#REF!), AND(#REF!=#REF!, F112&gt;=#REF!), AND(#REF!=#REF!, F112&gt;=#REF!), AND(#REF!=#REF!, F112&gt;=#REF!))), "CR", " ")</f>
        <v>#REF!</v>
      </c>
      <c r="V112" s="4" t="e">
        <f>IF(AND(B112="long jump", OR(AND(#REF!=#REF!, F112&gt;=#REF!), AND(#REF!=#REF!, F112&gt;=#REF!), AND(#REF!=#REF!, F112&gt;=#REF!), AND(#REF!=#REF!, F112&gt;=#REF!), AND(#REF!=#REF!, F112&gt;=#REF!))), "CR", " ")</f>
        <v>#REF!</v>
      </c>
      <c r="W112" s="4" t="e">
        <f>IF(AND(B112="triple jump", OR(AND(#REF!=#REF!, F112&gt;=#REF!), AND(#REF!=#REF!, F112&gt;=#REF!), AND(#REF!=#REF!, F112&gt;=#REF!), AND(#REF!=#REF!, F112&gt;=#REF!), AND(#REF!=#REF!, F112&gt;=#REF!))), "CR", " ")</f>
        <v>#REF!</v>
      </c>
      <c r="X112" s="4" t="e">
        <f>IF(AND(B112="pole vault", OR(AND(#REF!=#REF!, F112&gt;=#REF!), AND(#REF!=#REF!, F112&gt;=#REF!), AND(#REF!=#REF!, F112&gt;=#REF!), AND(#REF!=#REF!, F112&gt;=#REF!), AND(#REF!=#REF!, F112&gt;=#REF!))), "CR", " ")</f>
        <v>#REF!</v>
      </c>
      <c r="Y112" s="4" t="e">
        <f>IF(AND(B112="discus 1",#REF! =#REF!, F112&gt;=#REF!), "CR", " ")</f>
        <v>#REF!</v>
      </c>
      <c r="Z112" s="4" t="e">
        <f>IF(AND(B112="discus 1.25",#REF! =#REF!, F112&gt;=#REF!), "CR", " ")</f>
        <v>#REF!</v>
      </c>
      <c r="AA112" s="4" t="e">
        <f>IF(AND(B112="discus 1.5",#REF! =#REF!, F112&gt;=#REF!), "CR", " ")</f>
        <v>#REF!</v>
      </c>
      <c r="AB112" s="4" t="e">
        <f>IF(AND(B112="discus 1.75",#REF! =#REF!, F112&gt;=#REF!), "CR", " ")</f>
        <v>#REF!</v>
      </c>
      <c r="AC112" s="4" t="e">
        <f>IF(AND(B112="discus 2",#REF! =#REF!, F112&gt;=#REF!), "CR", " ")</f>
        <v>#REF!</v>
      </c>
      <c r="AD112" s="4" t="e">
        <f>IF(AND(B112="hammer 4",#REF! =#REF!, F112&gt;=#REF!), "CR", " ")</f>
        <v>#REF!</v>
      </c>
      <c r="AE112" s="4" t="e">
        <f>IF(AND(B112="hammer 5",#REF! =#REF!, F112&gt;=#REF!), "CR", " ")</f>
        <v>#REF!</v>
      </c>
      <c r="AF112" s="4" t="e">
        <f>IF(AND(B112="hammer 6",#REF! =#REF!, F112&gt;=#REF!), "CR", " ")</f>
        <v>#REF!</v>
      </c>
      <c r="AG112" s="4" t="e">
        <f>IF(AND(B112="hammer 7.26",#REF! =#REF!, F112&gt;=#REF!), "CR", " ")</f>
        <v>#REF!</v>
      </c>
      <c r="AH112" s="4" t="e">
        <f>IF(AND(B112="javelin 400",#REF! =#REF!, F112&gt;=#REF!), "CR", " ")</f>
        <v>#REF!</v>
      </c>
      <c r="AI112" s="4" t="e">
        <f>IF(AND(B112="javelin 600",#REF! =#REF!, F112&gt;=#REF!), "CR", " ")</f>
        <v>#REF!</v>
      </c>
      <c r="AJ112" s="4" t="e">
        <f>IF(AND(B112="javelin 700",#REF! =#REF!, F112&gt;=#REF!), "CR", " ")</f>
        <v>#REF!</v>
      </c>
      <c r="AK112" s="4" t="e">
        <f>IF(AND(B112="javelin 800", OR(AND(#REF!=#REF!, F112&gt;=#REF!), AND(#REF!=#REF!, F112&gt;=#REF!))), "CR", " ")</f>
        <v>#REF!</v>
      </c>
      <c r="AL112" s="4" t="e">
        <f>IF(AND(B112="shot 3",#REF! =#REF!, F112&gt;=#REF!), "CR", " ")</f>
        <v>#REF!</v>
      </c>
      <c r="AM112" s="4" t="e">
        <f>IF(AND(B112="shot 4",#REF! =#REF!, F112&gt;=#REF!), "CR", " ")</f>
        <v>#REF!</v>
      </c>
      <c r="AN112" s="4" t="e">
        <f>IF(AND(B112="shot 5",#REF! =#REF!, F112&gt;=#REF!), "CR", " ")</f>
        <v>#REF!</v>
      </c>
      <c r="AO112" s="4" t="e">
        <f>IF(AND(B112="shot 6",#REF! =#REF!, F112&gt;=#REF!), "CR", " ")</f>
        <v>#REF!</v>
      </c>
      <c r="AP112" s="4" t="e">
        <f>IF(AND(B112="shot 7.26",#REF! =#REF!, F112&gt;=#REF!), "CR", " ")</f>
        <v>#REF!</v>
      </c>
      <c r="AQ112" s="4" t="e">
        <f>IF(AND(B112="60H",OR(AND(#REF!=#REF!,F112&lt;=#REF!),AND(#REF!=#REF!,F112&lt;=#REF!),AND(#REF!=#REF!,F112&lt;=#REF!),AND(#REF!=#REF!,F112&lt;=#REF!),AND(#REF!=#REF!,F112&lt;=#REF!))),"CR"," ")</f>
        <v>#REF!</v>
      </c>
      <c r="AR112" s="4" t="e">
        <f>IF(AND(B112="75H", AND(#REF!=#REF!, F112&lt;=#REF!)), "CR", " ")</f>
        <v>#REF!</v>
      </c>
      <c r="AS112" s="4" t="e">
        <f>IF(AND(B112="80H", AND(#REF!=#REF!, F112&lt;=#REF!)), "CR", " ")</f>
        <v>#REF!</v>
      </c>
      <c r="AT112" s="4" t="e">
        <f>IF(AND(B112="100H", AND(#REF!=#REF!, F112&lt;=#REF!)), "CR", " ")</f>
        <v>#REF!</v>
      </c>
      <c r="AU112" s="4" t="e">
        <f>IF(AND(B112="110H", OR(AND(#REF!=#REF!, F112&lt;=#REF!), AND(#REF!=#REF!, F112&lt;=#REF!))), "CR", " ")</f>
        <v>#REF!</v>
      </c>
      <c r="AV112" s="4" t="e">
        <f>IF(AND(B112="400H", OR(AND(#REF!=#REF!, F112&lt;=#REF!), AND(#REF!=#REF!, F112&lt;=#REF!), AND(#REF!=#REF!, F112&lt;=#REF!), AND(#REF!=#REF!, F112&lt;=#REF!))), "CR", " ")</f>
        <v>#REF!</v>
      </c>
      <c r="AW112" s="4" t="e">
        <f>IF(AND(B112="1500SC", AND(#REF!=#REF!, F112&lt;=#REF!)), "CR", " ")</f>
        <v>#REF!</v>
      </c>
      <c r="AX112" s="4" t="e">
        <f>IF(AND(B112="2000SC", OR(AND(#REF!=#REF!, F112&lt;=#REF!), AND(#REF!=#REF!, F112&lt;=#REF!))), "CR", " ")</f>
        <v>#REF!</v>
      </c>
      <c r="AY112" s="4" t="e">
        <f>IF(AND(B112="3000SC", OR(AND(#REF!=#REF!, F112&lt;=#REF!), AND(#REF!=#REF!, F112&lt;=#REF!))), "CR", " ")</f>
        <v>#REF!</v>
      </c>
      <c r="AZ112" s="5" t="e">
        <f>IF(AND(B112="4x100", OR(AND(#REF!=#REF!, F112&lt;=#REF!), AND(#REF!=#REF!, F112&lt;=#REF!), AND(#REF!=#REF!, F112&lt;=#REF!), AND(#REF!=#REF!, F112&lt;=#REF!), AND(#REF!=#REF!, F112&lt;=#REF!))), "CR", " ")</f>
        <v>#REF!</v>
      </c>
      <c r="BA112" s="5" t="e">
        <f>IF(AND(B112="4x200", OR(AND(#REF!=#REF!, F112&lt;=#REF!), AND(#REF!=#REF!, F112&lt;=#REF!), AND(#REF!=#REF!, F112&lt;=#REF!), AND(#REF!=#REF!, F112&lt;=#REF!), AND(#REF!=#REF!, F112&lt;=#REF!))), "CR", " ")</f>
        <v>#REF!</v>
      </c>
      <c r="BB112" s="5" t="e">
        <f>IF(AND(B112="4x300", AND(#REF!=#REF!, F112&lt;=#REF!)), "CR", " ")</f>
        <v>#REF!</v>
      </c>
      <c r="BC112" s="5" t="e">
        <f>IF(AND(B112="4x400", OR(AND(#REF!=#REF!, F112&lt;=#REF!), AND(#REF!=#REF!, F112&lt;=#REF!), AND(#REF!=#REF!, F112&lt;=#REF!), AND(#REF!=#REF!, F112&lt;=#REF!))), "CR", " ")</f>
        <v>#REF!</v>
      </c>
      <c r="BD112" s="5" t="e">
        <f>IF(AND(B112="3x800", OR(AND(#REF!=#REF!, F112&lt;=#REF!), AND(#REF!=#REF!, F112&lt;=#REF!), AND(#REF!=#REF!, F112&lt;=#REF!))), "CR", " ")</f>
        <v>#REF!</v>
      </c>
      <c r="BE112" s="5" t="e">
        <f>IF(AND(B112="pentathlon", OR(AND(#REF!=#REF!, F112&gt;=#REF!), AND(#REF!=#REF!, F112&gt;=#REF!),AND(#REF!=#REF!, F112&gt;=#REF!),AND(#REF!=#REF!, F112&gt;=#REF!))), "CR", " ")</f>
        <v>#REF!</v>
      </c>
      <c r="BF112" s="5" t="e">
        <f>IF(AND(B112="heptathlon", OR(AND(#REF!=#REF!, F112&gt;=#REF!), AND(#REF!=#REF!, F112&gt;=#REF!))), "CR", " ")</f>
        <v>#REF!</v>
      </c>
      <c r="BG112" s="5" t="e">
        <f>IF(AND(B112="decathlon", OR(AND(#REF!=#REF!, F112&gt;=#REF!), AND(#REF!=#REF!, F112&gt;=#REF!),AND(#REF!=#REF!, F112&gt;=#REF!))), "CR", " ")</f>
        <v>#REF!</v>
      </c>
    </row>
    <row r="113" spans="1:61" hidden="1">
      <c r="B113" s="20"/>
      <c r="C113" s="21"/>
      <c r="D113" s="21"/>
      <c r="E113" s="22"/>
      <c r="F113" s="23"/>
      <c r="G113" s="24"/>
      <c r="H113" s="21"/>
      <c r="I113" s="21"/>
      <c r="J113" s="21"/>
      <c r="K113" s="21"/>
      <c r="L113" s="21"/>
      <c r="M113" s="21"/>
      <c r="N113" s="19"/>
      <c r="O113" s="19"/>
      <c r="P113" s="19"/>
      <c r="Q113" s="19"/>
      <c r="R113" s="19"/>
      <c r="S113" s="19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</row>
    <row r="114" spans="1:61" hidden="1">
      <c r="A114" s="1" t="e">
        <f>#REF!</f>
        <v>#REF!</v>
      </c>
      <c r="B114" s="11">
        <v>800</v>
      </c>
      <c r="C114" s="3" t="s">
        <v>57</v>
      </c>
      <c r="D114" s="3" t="s">
        <v>21</v>
      </c>
      <c r="E114" s="12" t="s">
        <v>4</v>
      </c>
      <c r="F114" s="25" t="s">
        <v>357</v>
      </c>
      <c r="G114" s="26">
        <v>44806</v>
      </c>
      <c r="H114" s="3" t="s">
        <v>358</v>
      </c>
      <c r="I114" s="3" t="s">
        <v>193</v>
      </c>
      <c r="J114" s="3" t="e">
        <f>IF(AND(B114=100, OR(AND(#REF!=#REF!, F114&lt;=#REF!), AND(#REF!=#REF!, F114&lt;=#REF!), AND(#REF!=#REF!, F114&lt;=#REF!), AND(#REF!=#REF!, F114&lt;=#REF!), AND(#REF!=#REF!, F114&lt;=#REF!))), "CR", " ")</f>
        <v>#REF!</v>
      </c>
      <c r="K114" s="3" t="e">
        <f>IF(AND(B114=200, OR(AND(#REF!=#REF!, F114&lt;=#REF!), AND(#REF!=#REF!, F114&lt;=#REF!), AND(#REF!=#REF!, F114&lt;=#REF!), AND(#REF!=#REF!, F114&lt;=#REF!), AND(#REF!=#REF!, F114&lt;=#REF!))), "CR", " ")</f>
        <v>#REF!</v>
      </c>
      <c r="L114" s="3" t="e">
        <f>IF(AND(B114=300, OR(AND(#REF!=#REF!, F114&lt;=#REF!), AND(#REF!=#REF!, F114&lt;=#REF!))), "CR", " ")</f>
        <v>#REF!</v>
      </c>
      <c r="M114" s="3" t="e">
        <f>IF(AND(B114=400, OR(AND(#REF!=#REF!, F114&lt;=#REF!), AND(#REF!=#REF!, F114&lt;=#REF!), AND(#REF!=#REF!, F114&lt;=#REF!), AND(#REF!=#REF!, F114&lt;=#REF!))), "CR", " ")</f>
        <v>#REF!</v>
      </c>
      <c r="N114" s="3" t="e">
        <f>IF(AND(B114=800, OR(AND(#REF!=#REF!, F114&lt;=#REF!), AND(#REF!=#REF!, F114&lt;=#REF!), AND(#REF!=#REF!, F114&lt;=#REF!), AND(#REF!=#REF!, F114&lt;=#REF!), AND(#REF!=#REF!, F114&lt;=#REF!))), "CR", " ")</f>
        <v>#REF!</v>
      </c>
      <c r="O114" s="3" t="e">
        <f>IF(AND(B114=1000, OR(AND(#REF!=#REF!, F114&lt;=#REF!), AND(#REF!=#REF!, F114&lt;=#REF!))), "CR", " ")</f>
        <v>#REF!</v>
      </c>
      <c r="P114" s="3" t="e">
        <f>IF(AND(B114=1500, OR(AND(#REF!=#REF!, F114&lt;=#REF!), AND(#REF!=#REF!, F114&lt;=#REF!), AND(#REF!=#REF!, F114&lt;=#REF!), AND(#REF!=#REF!, F114&lt;=#REF!), AND(#REF!=#REF!, F114&lt;=#REF!))), "CR", " ")</f>
        <v>#REF!</v>
      </c>
      <c r="Q114" s="3" t="e">
        <f>IF(AND(B114="1600 (Mile)",OR(AND(#REF!=#REF!,F114&lt;=#REF!),AND(#REF!=#REF!,F114&lt;=#REF!),AND(#REF!=#REF!,F114&lt;=#REF!),AND(#REF!=#REF!,F114&lt;=#REF!))),"CR"," ")</f>
        <v>#REF!</v>
      </c>
      <c r="R114" s="3" t="e">
        <f>IF(AND(B114=3000, OR(AND(#REF!=#REF!, F114&lt;=#REF!), AND(#REF!=#REF!, F114&lt;=#REF!), AND(#REF!=#REF!, F114&lt;=#REF!), AND(#REF!=#REF!, F114&lt;=#REF!))), "CR", " ")</f>
        <v>#REF!</v>
      </c>
      <c r="S114" s="3" t="e">
        <f>IF(AND(B114=5000, OR(AND(#REF!=#REF!, F114&lt;=#REF!), AND(#REF!=#REF!, F114&lt;=#REF!))), "CR", " ")</f>
        <v>#REF!</v>
      </c>
      <c r="T114" s="1" t="e">
        <f>IF(AND(B114=10000, OR(AND(#REF!=#REF!, F114&lt;=#REF!), AND(#REF!=#REF!, F114&lt;=#REF!))), "CR", " ")</f>
        <v>#REF!</v>
      </c>
      <c r="U114" s="1" t="e">
        <f>IF(AND(B114="high jump", OR(AND(#REF!=#REF!, F114&gt;=#REF!), AND(#REF!=#REF!, F114&gt;=#REF!), AND(#REF!=#REF!, F114&gt;=#REF!), AND(#REF!=#REF!, F114&gt;=#REF!), AND(#REF!=#REF!, F114&gt;=#REF!))), "CR", " ")</f>
        <v>#REF!</v>
      </c>
      <c r="V114" s="1" t="e">
        <f>IF(AND(B114="long jump", OR(AND(#REF!=#REF!, F114&gt;=#REF!), AND(#REF!=#REF!, F114&gt;=#REF!), AND(#REF!=#REF!, F114&gt;=#REF!), AND(#REF!=#REF!, F114&gt;=#REF!), AND(#REF!=#REF!, F114&gt;=#REF!))), "CR", " ")</f>
        <v>#REF!</v>
      </c>
      <c r="W114" s="1" t="e">
        <f>IF(AND(B114="triple jump", OR(AND(#REF!=#REF!, F114&gt;=#REF!), AND(#REF!=#REF!, F114&gt;=#REF!), AND(#REF!=#REF!, F114&gt;=#REF!), AND(#REF!=#REF!, F114&gt;=#REF!), AND(#REF!=#REF!, F114&gt;=#REF!))), "CR", " ")</f>
        <v>#REF!</v>
      </c>
      <c r="X114" s="1" t="e">
        <f>IF(AND(B114="pole vault", OR(AND(#REF!=#REF!, F114&gt;=#REF!), AND(#REF!=#REF!, F114&gt;=#REF!), AND(#REF!=#REF!, F114&gt;=#REF!), AND(#REF!=#REF!, F114&gt;=#REF!), AND(#REF!=#REF!, F114&gt;=#REF!))), "CR", " ")</f>
        <v>#REF!</v>
      </c>
      <c r="Y114" s="1" t="e">
        <f>IF(AND(B114="discus 1",#REF! =#REF!, F114&gt;=#REF!), "CR", " ")</f>
        <v>#REF!</v>
      </c>
      <c r="Z114" s="1" t="e">
        <f>IF(AND(B114="discus 1.25",#REF! =#REF!, F114&gt;=#REF!), "CR", " ")</f>
        <v>#REF!</v>
      </c>
      <c r="AA114" s="1" t="e">
        <f>IF(AND(B114="discus 1.5",#REF! =#REF!, F114&gt;=#REF!), "CR", " ")</f>
        <v>#REF!</v>
      </c>
      <c r="AB114" s="1" t="e">
        <f>IF(AND(B114="discus 1.75",#REF! =#REF!, F114&gt;=#REF!), "CR", " ")</f>
        <v>#REF!</v>
      </c>
      <c r="AC114" s="1" t="e">
        <f>IF(AND(B114="discus 2",#REF! =#REF!, F114&gt;=#REF!), "CR", " ")</f>
        <v>#REF!</v>
      </c>
      <c r="AD114" s="1" t="e">
        <f>IF(AND(B114="hammer 4",#REF! =#REF!, F114&gt;=#REF!), "CR", " ")</f>
        <v>#REF!</v>
      </c>
      <c r="AE114" s="1" t="e">
        <f>IF(AND(B114="hammer 5",#REF! =#REF!, F114&gt;=#REF!), "CR", " ")</f>
        <v>#REF!</v>
      </c>
      <c r="AF114" s="1" t="e">
        <f>IF(AND(B114="hammer 6",#REF! =#REF!, F114&gt;=#REF!), "CR", " ")</f>
        <v>#REF!</v>
      </c>
      <c r="AG114" s="1" t="e">
        <f>IF(AND(B114="hammer 7.26",#REF! =#REF!, F114&gt;=#REF!), "CR", " ")</f>
        <v>#REF!</v>
      </c>
      <c r="AH114" s="1" t="e">
        <f>IF(AND(B114="javelin 400",#REF! =#REF!, F114&gt;=#REF!), "CR", " ")</f>
        <v>#REF!</v>
      </c>
      <c r="AI114" s="1" t="e">
        <f>IF(AND(B114="javelin 600",#REF! =#REF!, F114&gt;=#REF!), "CR", " ")</f>
        <v>#REF!</v>
      </c>
      <c r="AJ114" s="1" t="e">
        <f>IF(AND(B114="javelin 700",#REF! =#REF!, F114&gt;=#REF!), "CR", " ")</f>
        <v>#REF!</v>
      </c>
      <c r="AK114" s="1" t="e">
        <f>IF(AND(B114="javelin 800", OR(AND(#REF!=#REF!, F114&gt;=#REF!), AND(#REF!=#REF!, F114&gt;=#REF!))), "CR", " ")</f>
        <v>#REF!</v>
      </c>
      <c r="AL114" s="1" t="e">
        <f>IF(AND(B114="shot 3",#REF! =#REF!, F114&gt;=#REF!), "CR", " ")</f>
        <v>#REF!</v>
      </c>
      <c r="AM114" s="1" t="e">
        <f>IF(AND(B114="shot 4",#REF! =#REF!, F114&gt;=#REF!), "CR", " ")</f>
        <v>#REF!</v>
      </c>
      <c r="AN114" s="1" t="e">
        <f>IF(AND(B114="shot 5",#REF! =#REF!, F114&gt;=#REF!), "CR", " ")</f>
        <v>#REF!</v>
      </c>
      <c r="AO114" s="1" t="e">
        <f>IF(AND(B114="shot 6",#REF! =#REF!, F114&gt;=#REF!), "CR", " ")</f>
        <v>#REF!</v>
      </c>
      <c r="AP114" s="1" t="e">
        <f>IF(AND(B114="shot 7.26",#REF! =#REF!, F114&gt;=#REF!), "CR", " ")</f>
        <v>#REF!</v>
      </c>
      <c r="AQ114" s="1" t="e">
        <f>IF(AND(B114="60H",OR(AND(#REF!=#REF!,F114&lt;=#REF!),AND(#REF!=#REF!,F114&lt;=#REF!),AND(#REF!=#REF!,F114&lt;=#REF!),AND(#REF!=#REF!,F114&lt;=#REF!),AND(#REF!=#REF!,F114&lt;=#REF!))),"CR"," ")</f>
        <v>#REF!</v>
      </c>
      <c r="AR114" s="1" t="e">
        <f>IF(AND(B114="75H", AND(#REF!=#REF!, F114&lt;=#REF!)), "CR", " ")</f>
        <v>#REF!</v>
      </c>
      <c r="AS114" s="1" t="e">
        <f>IF(AND(B114="80H", AND(#REF!=#REF!, F114&lt;=#REF!)), "CR", " ")</f>
        <v>#REF!</v>
      </c>
      <c r="AT114" s="1" t="e">
        <f>IF(AND(B114="100H", AND(#REF!=#REF!, F114&lt;=#REF!)), "CR", " ")</f>
        <v>#REF!</v>
      </c>
      <c r="AU114" s="1" t="e">
        <f>IF(AND(B114="110H", OR(AND(#REF!=#REF!, F114&lt;=#REF!), AND(#REF!=#REF!, F114&lt;=#REF!))), "CR", " ")</f>
        <v>#REF!</v>
      </c>
      <c r="AV114" s="1" t="e">
        <f>IF(AND(B114="400H", OR(AND(#REF!=#REF!, F114&lt;=#REF!), AND(#REF!=#REF!, F114&lt;=#REF!), AND(#REF!=#REF!, F114&lt;=#REF!), AND(#REF!=#REF!, F114&lt;=#REF!))), "CR", " ")</f>
        <v>#REF!</v>
      </c>
      <c r="AW114" s="1" t="e">
        <f>IF(AND(B114="1500SC", AND(#REF!=#REF!, F114&lt;=#REF!)), "CR", " ")</f>
        <v>#REF!</v>
      </c>
      <c r="AX114" s="1" t="e">
        <f>IF(AND(B114="2000SC", OR(AND(#REF!=#REF!, F114&lt;=#REF!), AND(#REF!=#REF!, F114&lt;=#REF!))), "CR", " ")</f>
        <v>#REF!</v>
      </c>
      <c r="AY114" s="1" t="e">
        <f>IF(AND(B114="3000SC", OR(AND(#REF!=#REF!, F114&lt;=#REF!), AND(#REF!=#REF!, F114&lt;=#REF!))), "CR", " ")</f>
        <v>#REF!</v>
      </c>
      <c r="AZ114" s="3" t="e">
        <f>IF(AND(B114="4x100", OR(AND(#REF!=#REF!, F114&lt;=#REF!), AND(#REF!=#REF!, F114&lt;=#REF!), AND(#REF!=#REF!, F114&lt;=#REF!), AND(#REF!=#REF!, F114&lt;=#REF!), AND(#REF!=#REF!, F114&lt;=#REF!))), "CR", " ")</f>
        <v>#REF!</v>
      </c>
      <c r="BA114" s="3" t="e">
        <f>IF(AND(B114="4x200", OR(AND(#REF!=#REF!, F114&lt;=#REF!), AND(#REF!=#REF!, F114&lt;=#REF!), AND(#REF!=#REF!, F114&lt;=#REF!), AND(#REF!=#REF!, F114&lt;=#REF!), AND(#REF!=#REF!, F114&lt;=#REF!))), "CR", " ")</f>
        <v>#REF!</v>
      </c>
      <c r="BB114" s="3" t="e">
        <f>IF(AND(B114="4x300", AND(#REF!=#REF!, F114&lt;=#REF!)), "CR", " ")</f>
        <v>#REF!</v>
      </c>
      <c r="BC114" s="3" t="e">
        <f>IF(AND(B114="4x400", OR(AND(#REF!=#REF!, F114&lt;=#REF!), AND(#REF!=#REF!, F114&lt;=#REF!), AND(#REF!=#REF!, F114&lt;=#REF!), AND(#REF!=#REF!, F114&lt;=#REF!))), "CR", " ")</f>
        <v>#REF!</v>
      </c>
      <c r="BD114" s="3" t="e">
        <f>IF(AND(B114="3x800", OR(AND(#REF!=#REF!, F114&lt;=#REF!), AND(#REF!=#REF!, F114&lt;=#REF!), AND(#REF!=#REF!, F114&lt;=#REF!))), "CR", " ")</f>
        <v>#REF!</v>
      </c>
      <c r="BE114" s="3" t="e">
        <f>IF(AND(B114="pentathlon", OR(AND(#REF!=#REF!, F114&gt;=#REF!), AND(#REF!=#REF!, F114&gt;=#REF!),AND(#REF!=#REF!, F114&gt;=#REF!),AND(#REF!=#REF!, F114&gt;=#REF!))), "CR", " ")</f>
        <v>#REF!</v>
      </c>
      <c r="BF114" s="3" t="e">
        <f>IF(AND(B114="heptathlon", OR(AND(#REF!=#REF!, F114&gt;=#REF!), AND(#REF!=#REF!, F114&gt;=#REF!))), "CR", " ")</f>
        <v>#REF!</v>
      </c>
      <c r="BG114" s="3" t="e">
        <f>IF(AND(B114="decathlon", OR(AND(#REF!=#REF!, F114&gt;=#REF!), AND(#REF!=#REF!, F114&gt;=#REF!),AND(#REF!=#REF!, F114&gt;=#REF!))), "CR", " ")</f>
        <v>#REF!</v>
      </c>
      <c r="BI114" s="3" t="s">
        <v>382</v>
      </c>
    </row>
    <row r="115" spans="1:61" hidden="1">
      <c r="A115" s="1" t="e">
        <f>#REF!</f>
        <v>#REF!</v>
      </c>
      <c r="B115" s="2">
        <v>800</v>
      </c>
      <c r="C115" s="1" t="s">
        <v>58</v>
      </c>
      <c r="D115" s="1" t="s">
        <v>79</v>
      </c>
      <c r="E115" s="6" t="s">
        <v>4</v>
      </c>
      <c r="F115" s="8" t="s">
        <v>287</v>
      </c>
      <c r="G115" s="9">
        <v>44748</v>
      </c>
      <c r="H115" s="1" t="s">
        <v>288</v>
      </c>
      <c r="J115" s="5" t="e">
        <f>IF(AND(B115=100, OR(AND(#REF!=#REF!, F115&lt;=#REF!), AND(#REF!=#REF!, F115&lt;=#REF!), AND(#REF!=#REF!, F115&lt;=#REF!), AND(#REF!=#REF!, F115&lt;=#REF!), AND(#REF!=#REF!, F115&lt;=#REF!))), "CR", " ")</f>
        <v>#REF!</v>
      </c>
      <c r="K115" s="5" t="e">
        <f>IF(AND(B115=200, OR(AND(#REF!=#REF!, F115&lt;=#REF!), AND(#REF!=#REF!, F115&lt;=#REF!), AND(#REF!=#REF!, F115&lt;=#REF!), AND(#REF!=#REF!, F115&lt;=#REF!), AND(#REF!=#REF!, F115&lt;=#REF!))), "CR", " ")</f>
        <v>#REF!</v>
      </c>
      <c r="L115" s="5" t="e">
        <f>IF(AND(B115=300, OR(AND(#REF!=#REF!, F115&lt;=#REF!), AND(#REF!=#REF!, F115&lt;=#REF!))), "CR", " ")</f>
        <v>#REF!</v>
      </c>
      <c r="M115" s="5" t="e">
        <f>IF(AND(B115=400, OR(AND(#REF!=#REF!, F115&lt;=#REF!), AND(#REF!=#REF!, F115&lt;=#REF!), AND(#REF!=#REF!, F115&lt;=#REF!), AND(#REF!=#REF!, F115&lt;=#REF!))), "CR", " ")</f>
        <v>#REF!</v>
      </c>
      <c r="N115" s="5" t="e">
        <f>IF(AND(B115=800, OR(AND(#REF!=#REF!, F115&lt;=#REF!), AND(#REF!=#REF!, F115&lt;=#REF!), AND(#REF!=#REF!, F115&lt;=#REF!), AND(#REF!=#REF!, F115&lt;=#REF!), AND(#REF!=#REF!, F115&lt;=#REF!))), "CR", " ")</f>
        <v>#REF!</v>
      </c>
      <c r="O115" s="5" t="e">
        <f>IF(AND(B115=1000, OR(AND(#REF!=#REF!, F115&lt;=#REF!), AND(#REF!=#REF!, F115&lt;=#REF!))), "CR", " ")</f>
        <v>#REF!</v>
      </c>
      <c r="P115" s="5" t="e">
        <f>IF(AND(B115=1500, OR(AND(#REF!=#REF!, F115&lt;=#REF!), AND(#REF!=#REF!, F115&lt;=#REF!), AND(#REF!=#REF!, F115&lt;=#REF!), AND(#REF!=#REF!, F115&lt;=#REF!), AND(#REF!=#REF!, F115&lt;=#REF!))), "CR", " ")</f>
        <v>#REF!</v>
      </c>
      <c r="Q115" s="5" t="e">
        <f>IF(AND(B115="1600 (Mile)",OR(AND(#REF!=#REF!,F115&lt;=#REF!),AND(#REF!=#REF!,F115&lt;=#REF!),AND(#REF!=#REF!,F115&lt;=#REF!),AND(#REF!=#REF!,F115&lt;=#REF!))),"CR"," ")</f>
        <v>#REF!</v>
      </c>
      <c r="R115" s="5" t="e">
        <f>IF(AND(B115=3000, OR(AND(#REF!=#REF!, F115&lt;=#REF!), AND(#REF!=#REF!, F115&lt;=#REF!), AND(#REF!=#REF!, F115&lt;=#REF!), AND(#REF!=#REF!, F115&lt;=#REF!))), "CR", " ")</f>
        <v>#REF!</v>
      </c>
      <c r="S115" s="5" t="e">
        <f>IF(AND(B115=5000, OR(AND(#REF!=#REF!, F115&lt;=#REF!), AND(#REF!=#REF!, F115&lt;=#REF!))), "CR", " ")</f>
        <v>#REF!</v>
      </c>
      <c r="T115" s="4" t="e">
        <f>IF(AND(B115=10000, OR(AND(#REF!=#REF!, F115&lt;=#REF!), AND(#REF!=#REF!, F115&lt;=#REF!))), "CR", " ")</f>
        <v>#REF!</v>
      </c>
      <c r="U115" s="4" t="e">
        <f>IF(AND(B115="high jump", OR(AND(#REF!=#REF!, F115&gt;=#REF!), AND(#REF!=#REF!, F115&gt;=#REF!), AND(#REF!=#REF!, F115&gt;=#REF!), AND(#REF!=#REF!, F115&gt;=#REF!), AND(#REF!=#REF!, F115&gt;=#REF!))), "CR", " ")</f>
        <v>#REF!</v>
      </c>
      <c r="V115" s="4" t="e">
        <f>IF(AND(B115="long jump", OR(AND(#REF!=#REF!, F115&gt;=#REF!), AND(#REF!=#REF!, F115&gt;=#REF!), AND(#REF!=#REF!, F115&gt;=#REF!), AND(#REF!=#REF!, F115&gt;=#REF!), AND(#REF!=#REF!, F115&gt;=#REF!))), "CR", " ")</f>
        <v>#REF!</v>
      </c>
      <c r="W115" s="4" t="e">
        <f>IF(AND(B115="triple jump", OR(AND(#REF!=#REF!, F115&gt;=#REF!), AND(#REF!=#REF!, F115&gt;=#REF!), AND(#REF!=#REF!, F115&gt;=#REF!), AND(#REF!=#REF!, F115&gt;=#REF!), AND(#REF!=#REF!, F115&gt;=#REF!))), "CR", " ")</f>
        <v>#REF!</v>
      </c>
      <c r="X115" s="4" t="e">
        <f>IF(AND(B115="pole vault", OR(AND(#REF!=#REF!, F115&gt;=#REF!), AND(#REF!=#REF!, F115&gt;=#REF!), AND(#REF!=#REF!, F115&gt;=#REF!), AND(#REF!=#REF!, F115&gt;=#REF!), AND(#REF!=#REF!, F115&gt;=#REF!))), "CR", " ")</f>
        <v>#REF!</v>
      </c>
      <c r="Y115" s="4" t="e">
        <f>IF(AND(B115="discus 1",#REF! =#REF!, F115&gt;=#REF!), "CR", " ")</f>
        <v>#REF!</v>
      </c>
      <c r="Z115" s="4" t="e">
        <f>IF(AND(B115="discus 1.25",#REF! =#REF!, F115&gt;=#REF!), "CR", " ")</f>
        <v>#REF!</v>
      </c>
      <c r="AA115" s="4" t="e">
        <f>IF(AND(B115="discus 1.5",#REF! =#REF!, F115&gt;=#REF!), "CR", " ")</f>
        <v>#REF!</v>
      </c>
      <c r="AB115" s="4" t="e">
        <f>IF(AND(B115="discus 1.75",#REF! =#REF!, F115&gt;=#REF!), "CR", " ")</f>
        <v>#REF!</v>
      </c>
      <c r="AC115" s="4" t="e">
        <f>IF(AND(B115="discus 2",#REF! =#REF!, F115&gt;=#REF!), "CR", " ")</f>
        <v>#REF!</v>
      </c>
      <c r="AD115" s="4" t="e">
        <f>IF(AND(B115="hammer 4",#REF! =#REF!, F115&gt;=#REF!), "CR", " ")</f>
        <v>#REF!</v>
      </c>
      <c r="AE115" s="4" t="e">
        <f>IF(AND(B115="hammer 5",#REF! =#REF!, F115&gt;=#REF!), "CR", " ")</f>
        <v>#REF!</v>
      </c>
      <c r="AF115" s="4" t="e">
        <f>IF(AND(B115="hammer 6",#REF! =#REF!, F115&gt;=#REF!), "CR", " ")</f>
        <v>#REF!</v>
      </c>
      <c r="AG115" s="4" t="e">
        <f>IF(AND(B115="hammer 7.26",#REF! =#REF!, F115&gt;=#REF!), "CR", " ")</f>
        <v>#REF!</v>
      </c>
      <c r="AH115" s="4" t="e">
        <f>IF(AND(B115="javelin 400",#REF! =#REF!, F115&gt;=#REF!), "CR", " ")</f>
        <v>#REF!</v>
      </c>
      <c r="AI115" s="4" t="e">
        <f>IF(AND(B115="javelin 600",#REF! =#REF!, F115&gt;=#REF!), "CR", " ")</f>
        <v>#REF!</v>
      </c>
      <c r="AJ115" s="4" t="e">
        <f>IF(AND(B115="javelin 700",#REF! =#REF!, F115&gt;=#REF!), "CR", " ")</f>
        <v>#REF!</v>
      </c>
      <c r="AK115" s="4" t="e">
        <f>IF(AND(B115="javelin 800", OR(AND(#REF!=#REF!, F115&gt;=#REF!), AND(#REF!=#REF!, F115&gt;=#REF!))), "CR", " ")</f>
        <v>#REF!</v>
      </c>
      <c r="AL115" s="4" t="e">
        <f>IF(AND(B115="shot 3",#REF! =#REF!, F115&gt;=#REF!), "CR", " ")</f>
        <v>#REF!</v>
      </c>
      <c r="AM115" s="4" t="e">
        <f>IF(AND(B115="shot 4",#REF! =#REF!, F115&gt;=#REF!), "CR", " ")</f>
        <v>#REF!</v>
      </c>
      <c r="AN115" s="4" t="e">
        <f>IF(AND(B115="shot 5",#REF! =#REF!, F115&gt;=#REF!), "CR", " ")</f>
        <v>#REF!</v>
      </c>
      <c r="AO115" s="4" t="e">
        <f>IF(AND(B115="shot 6",#REF! =#REF!, F115&gt;=#REF!), "CR", " ")</f>
        <v>#REF!</v>
      </c>
      <c r="AP115" s="4" t="e">
        <f>IF(AND(B115="shot 7.26",#REF! =#REF!, F115&gt;=#REF!), "CR", " ")</f>
        <v>#REF!</v>
      </c>
      <c r="AQ115" s="4" t="e">
        <f>IF(AND(B115="60H",OR(AND(#REF!=#REF!,F115&lt;=#REF!),AND(#REF!=#REF!,F115&lt;=#REF!),AND(#REF!=#REF!,F115&lt;=#REF!),AND(#REF!=#REF!,F115&lt;=#REF!),AND(#REF!=#REF!,F115&lt;=#REF!))),"CR"," ")</f>
        <v>#REF!</v>
      </c>
      <c r="AR115" s="4" t="e">
        <f>IF(AND(B115="75H", AND(#REF!=#REF!, F115&lt;=#REF!)), "CR", " ")</f>
        <v>#REF!</v>
      </c>
      <c r="AS115" s="4" t="e">
        <f>IF(AND(B115="80H", AND(#REF!=#REF!, F115&lt;=#REF!)), "CR", " ")</f>
        <v>#REF!</v>
      </c>
      <c r="AT115" s="4" t="e">
        <f>IF(AND(B115="100H", AND(#REF!=#REF!, F115&lt;=#REF!)), "CR", " ")</f>
        <v>#REF!</v>
      </c>
      <c r="AU115" s="4" t="e">
        <f>IF(AND(B115="110H", OR(AND(#REF!=#REF!, F115&lt;=#REF!), AND(#REF!=#REF!, F115&lt;=#REF!))), "CR", " ")</f>
        <v>#REF!</v>
      </c>
      <c r="AV115" s="4" t="e">
        <f>IF(AND(B115="400H", OR(AND(#REF!=#REF!, F115&lt;=#REF!), AND(#REF!=#REF!, F115&lt;=#REF!), AND(#REF!=#REF!, F115&lt;=#REF!), AND(#REF!=#REF!, F115&lt;=#REF!))), "CR", " ")</f>
        <v>#REF!</v>
      </c>
      <c r="AW115" s="4" t="e">
        <f>IF(AND(B115="1500SC", AND(#REF!=#REF!, F115&lt;=#REF!)), "CR", " ")</f>
        <v>#REF!</v>
      </c>
      <c r="AX115" s="4" t="e">
        <f>IF(AND(B115="2000SC", OR(AND(#REF!=#REF!, F115&lt;=#REF!), AND(#REF!=#REF!, F115&lt;=#REF!))), "CR", " ")</f>
        <v>#REF!</v>
      </c>
      <c r="AY115" s="4" t="e">
        <f>IF(AND(B115="3000SC", OR(AND(#REF!=#REF!, F115&lt;=#REF!), AND(#REF!=#REF!, F115&lt;=#REF!))), "CR", " ")</f>
        <v>#REF!</v>
      </c>
      <c r="AZ115" s="5" t="e">
        <f>IF(AND(B115="4x100", OR(AND(#REF!=#REF!, F115&lt;=#REF!), AND(#REF!=#REF!, F115&lt;=#REF!), AND(#REF!=#REF!, F115&lt;=#REF!), AND(#REF!=#REF!, F115&lt;=#REF!), AND(#REF!=#REF!, F115&lt;=#REF!))), "CR", " ")</f>
        <v>#REF!</v>
      </c>
      <c r="BA115" s="5" t="e">
        <f>IF(AND(B115="4x200", OR(AND(#REF!=#REF!, F115&lt;=#REF!), AND(#REF!=#REF!, F115&lt;=#REF!), AND(#REF!=#REF!, F115&lt;=#REF!), AND(#REF!=#REF!, F115&lt;=#REF!), AND(#REF!=#REF!, F115&lt;=#REF!))), "CR", " ")</f>
        <v>#REF!</v>
      </c>
      <c r="BB115" s="5" t="e">
        <f>IF(AND(B115="4x300", AND(#REF!=#REF!, F115&lt;=#REF!)), "CR", " ")</f>
        <v>#REF!</v>
      </c>
      <c r="BC115" s="5" t="e">
        <f>IF(AND(B115="4x400", OR(AND(#REF!=#REF!, F115&lt;=#REF!), AND(#REF!=#REF!, F115&lt;=#REF!), AND(#REF!=#REF!, F115&lt;=#REF!), AND(#REF!=#REF!, F115&lt;=#REF!))), "CR", " ")</f>
        <v>#REF!</v>
      </c>
      <c r="BD115" s="5" t="e">
        <f>IF(AND(B115="3x800", OR(AND(#REF!=#REF!, F115&lt;=#REF!), AND(#REF!=#REF!, F115&lt;=#REF!), AND(#REF!=#REF!, F115&lt;=#REF!))), "CR", " ")</f>
        <v>#REF!</v>
      </c>
      <c r="BE115" s="5" t="e">
        <f>IF(AND(B115="pentathlon", OR(AND(#REF!=#REF!, F115&gt;=#REF!), AND(#REF!=#REF!, F115&gt;=#REF!),AND(#REF!=#REF!, F115&gt;=#REF!),AND(#REF!=#REF!, F115&gt;=#REF!))), "CR", " ")</f>
        <v>#REF!</v>
      </c>
      <c r="BF115" s="5" t="e">
        <f>IF(AND(B115="heptathlon", OR(AND(#REF!=#REF!, F115&gt;=#REF!), AND(#REF!=#REF!, F115&gt;=#REF!))), "CR", " ")</f>
        <v>#REF!</v>
      </c>
      <c r="BG115" s="5" t="e">
        <f>IF(AND(B115="decathlon", OR(AND(#REF!=#REF!, F115&gt;=#REF!), AND(#REF!=#REF!, F115&gt;=#REF!),AND(#REF!=#REF!, F115&gt;=#REF!))), "CR", " ")</f>
        <v>#REF!</v>
      </c>
    </row>
    <row r="116" spans="1:61" hidden="1">
      <c r="A116" s="1" t="s">
        <v>85</v>
      </c>
      <c r="B116" s="2">
        <v>800</v>
      </c>
      <c r="C116" s="1" t="s">
        <v>54</v>
      </c>
      <c r="D116" s="1" t="s">
        <v>15</v>
      </c>
      <c r="E116" s="6" t="s">
        <v>4</v>
      </c>
      <c r="F116" s="8" t="s">
        <v>247</v>
      </c>
      <c r="G116" s="10">
        <v>44726</v>
      </c>
      <c r="H116" s="1" t="s">
        <v>190</v>
      </c>
      <c r="I116" s="1" t="s">
        <v>191</v>
      </c>
      <c r="J116" s="5" t="e">
        <f>IF(AND(B116=100, OR(AND(#REF!=#REF!, F116&lt;=#REF!), AND(#REF!=#REF!, F116&lt;=#REF!), AND(#REF!=#REF!, F116&lt;=#REF!), AND(#REF!=#REF!, F116&lt;=#REF!), AND(#REF!=#REF!, F116&lt;=#REF!))), "CR", " ")</f>
        <v>#REF!</v>
      </c>
      <c r="K116" s="5" t="e">
        <f>IF(AND(B116=200, OR(AND(#REF!=#REF!, F116&lt;=#REF!), AND(#REF!=#REF!, F116&lt;=#REF!), AND(#REF!=#REF!, F116&lt;=#REF!), AND(#REF!=#REF!, F116&lt;=#REF!), AND(#REF!=#REF!, F116&lt;=#REF!))), "CR", " ")</f>
        <v>#REF!</v>
      </c>
      <c r="L116" s="5" t="e">
        <f>IF(AND(B116=300, OR(AND(#REF!=#REF!, F116&lt;=#REF!), AND(#REF!=#REF!, F116&lt;=#REF!))), "CR", " ")</f>
        <v>#REF!</v>
      </c>
      <c r="M116" s="5" t="e">
        <f>IF(AND(B116=400, OR(AND(#REF!=#REF!, F116&lt;=#REF!), AND(#REF!=#REF!, F116&lt;=#REF!), AND(#REF!=#REF!, F116&lt;=#REF!), AND(#REF!=#REF!, F116&lt;=#REF!))), "CR", " ")</f>
        <v>#REF!</v>
      </c>
      <c r="N116" s="5" t="e">
        <f>IF(AND(B116=800, OR(AND(#REF!=#REF!, F116&lt;=#REF!), AND(#REF!=#REF!, F116&lt;=#REF!), AND(#REF!=#REF!, F116&lt;=#REF!), AND(#REF!=#REF!, F116&lt;=#REF!), AND(#REF!=#REF!, F116&lt;=#REF!))), "CR", " ")</f>
        <v>#REF!</v>
      </c>
      <c r="O116" s="5" t="e">
        <f>IF(AND(B116=1000, OR(AND(#REF!=#REF!, F116&lt;=#REF!), AND(#REF!=#REF!, F116&lt;=#REF!))), "CR", " ")</f>
        <v>#REF!</v>
      </c>
      <c r="P116" s="5" t="e">
        <f>IF(AND(B116=1500, OR(AND(#REF!=#REF!, F116&lt;=#REF!), AND(#REF!=#REF!, F116&lt;=#REF!), AND(#REF!=#REF!, F116&lt;=#REF!), AND(#REF!=#REF!, F116&lt;=#REF!), AND(#REF!=#REF!, F116&lt;=#REF!))), "CR", " ")</f>
        <v>#REF!</v>
      </c>
      <c r="Q116" s="5" t="e">
        <f>IF(AND(B116="1600 (Mile)",OR(AND(#REF!=#REF!,F116&lt;=#REF!),AND(#REF!=#REF!,F116&lt;=#REF!),AND(#REF!=#REF!,F116&lt;=#REF!),AND(#REF!=#REF!,F116&lt;=#REF!))),"CR"," ")</f>
        <v>#REF!</v>
      </c>
      <c r="R116" s="5" t="e">
        <f>IF(AND(B116=3000, OR(AND(#REF!=#REF!, F116&lt;=#REF!), AND(#REF!=#REF!, F116&lt;=#REF!), AND(#REF!=#REF!, F116&lt;=#REF!), AND(#REF!=#REF!, F116&lt;=#REF!))), "CR", " ")</f>
        <v>#REF!</v>
      </c>
      <c r="S116" s="5" t="e">
        <f>IF(AND(B116=5000, OR(AND(#REF!=#REF!, F116&lt;=#REF!), AND(#REF!=#REF!, F116&lt;=#REF!))), "CR", " ")</f>
        <v>#REF!</v>
      </c>
      <c r="T116" s="4" t="e">
        <f>IF(AND(B116=10000, OR(AND(#REF!=#REF!, F116&lt;=#REF!), AND(#REF!=#REF!, F116&lt;=#REF!))), "CR", " ")</f>
        <v>#REF!</v>
      </c>
      <c r="U116" s="4" t="e">
        <f>IF(AND(B116="high jump", OR(AND(#REF!=#REF!, F116&gt;=#REF!), AND(#REF!=#REF!, F116&gt;=#REF!), AND(#REF!=#REF!, F116&gt;=#REF!), AND(#REF!=#REF!, F116&gt;=#REF!), AND(#REF!=#REF!, F116&gt;=#REF!))), "CR", " ")</f>
        <v>#REF!</v>
      </c>
      <c r="V116" s="4" t="e">
        <f>IF(AND(B116="long jump", OR(AND(#REF!=#REF!, F116&gt;=#REF!), AND(#REF!=#REF!, F116&gt;=#REF!), AND(#REF!=#REF!, F116&gt;=#REF!), AND(#REF!=#REF!, F116&gt;=#REF!), AND(#REF!=#REF!, F116&gt;=#REF!))), "CR", " ")</f>
        <v>#REF!</v>
      </c>
      <c r="W116" s="4" t="e">
        <f>IF(AND(B116="triple jump", OR(AND(#REF!=#REF!, F116&gt;=#REF!), AND(#REF!=#REF!, F116&gt;=#REF!), AND(#REF!=#REF!, F116&gt;=#REF!), AND(#REF!=#REF!, F116&gt;=#REF!), AND(#REF!=#REF!, F116&gt;=#REF!))), "CR", " ")</f>
        <v>#REF!</v>
      </c>
      <c r="X116" s="4" t="e">
        <f>IF(AND(B116="pole vault", OR(AND(#REF!=#REF!, F116&gt;=#REF!), AND(#REF!=#REF!, F116&gt;=#REF!), AND(#REF!=#REF!, F116&gt;=#REF!), AND(#REF!=#REF!, F116&gt;=#REF!), AND(#REF!=#REF!, F116&gt;=#REF!))), "CR", " ")</f>
        <v>#REF!</v>
      </c>
      <c r="Y116" s="4" t="e">
        <f>IF(AND(B116="discus 1",#REF! =#REF!, F116&gt;=#REF!), "CR", " ")</f>
        <v>#REF!</v>
      </c>
      <c r="Z116" s="4" t="e">
        <f>IF(AND(B116="discus 1.25",#REF! =#REF!, F116&gt;=#REF!), "CR", " ")</f>
        <v>#REF!</v>
      </c>
      <c r="AA116" s="4" t="e">
        <f>IF(AND(B116="discus 1.5",#REF! =#REF!, F116&gt;=#REF!), "CR", " ")</f>
        <v>#REF!</v>
      </c>
      <c r="AB116" s="4" t="e">
        <f>IF(AND(B116="discus 1.75",#REF! =#REF!, F116&gt;=#REF!), "CR", " ")</f>
        <v>#REF!</v>
      </c>
      <c r="AC116" s="4" t="e">
        <f>IF(AND(B116="discus 2",#REF! =#REF!, F116&gt;=#REF!), "CR", " ")</f>
        <v>#REF!</v>
      </c>
      <c r="AD116" s="4" t="e">
        <f>IF(AND(B116="hammer 4",#REF! =#REF!, F116&gt;=#REF!), "CR", " ")</f>
        <v>#REF!</v>
      </c>
      <c r="AE116" s="4" t="e">
        <f>IF(AND(B116="hammer 5",#REF! =#REF!, F116&gt;=#REF!), "CR", " ")</f>
        <v>#REF!</v>
      </c>
      <c r="AF116" s="4" t="e">
        <f>IF(AND(B116="hammer 6",#REF! =#REF!, F116&gt;=#REF!), "CR", " ")</f>
        <v>#REF!</v>
      </c>
      <c r="AG116" s="4" t="e">
        <f>IF(AND(B116="hammer 7.26",#REF! =#REF!, F116&gt;=#REF!), "CR", " ")</f>
        <v>#REF!</v>
      </c>
      <c r="AH116" s="4" t="e">
        <f>IF(AND(B116="javelin 400",#REF! =#REF!, F116&gt;=#REF!), "CR", " ")</f>
        <v>#REF!</v>
      </c>
      <c r="AI116" s="4" t="e">
        <f>IF(AND(B116="javelin 600",#REF! =#REF!, F116&gt;=#REF!), "CR", " ")</f>
        <v>#REF!</v>
      </c>
      <c r="AJ116" s="4" t="e">
        <f>IF(AND(B116="javelin 700",#REF! =#REF!, F116&gt;=#REF!), "CR", " ")</f>
        <v>#REF!</v>
      </c>
      <c r="AK116" s="4" t="e">
        <f>IF(AND(B116="javelin 800", OR(AND(#REF!=#REF!, F116&gt;=#REF!), AND(#REF!=#REF!, F116&gt;=#REF!))), "CR", " ")</f>
        <v>#REF!</v>
      </c>
      <c r="AL116" s="4" t="e">
        <f>IF(AND(B116="shot 3",#REF! =#REF!, F116&gt;=#REF!), "CR", " ")</f>
        <v>#REF!</v>
      </c>
      <c r="AM116" s="4" t="e">
        <f>IF(AND(B116="shot 4",#REF! =#REF!, F116&gt;=#REF!), "CR", " ")</f>
        <v>#REF!</v>
      </c>
      <c r="AN116" s="4" t="e">
        <f>IF(AND(B116="shot 5",#REF! =#REF!, F116&gt;=#REF!), "CR", " ")</f>
        <v>#REF!</v>
      </c>
      <c r="AO116" s="4" t="e">
        <f>IF(AND(B116="shot 6",#REF! =#REF!, F116&gt;=#REF!), "CR", " ")</f>
        <v>#REF!</v>
      </c>
      <c r="AP116" s="4" t="e">
        <f>IF(AND(B116="shot 7.26",#REF! =#REF!, F116&gt;=#REF!), "CR", " ")</f>
        <v>#REF!</v>
      </c>
      <c r="AQ116" s="4" t="e">
        <f>IF(AND(B116="60H",OR(AND(#REF!=#REF!,F116&lt;=#REF!),AND(#REF!=#REF!,F116&lt;=#REF!),AND(#REF!=#REF!,F116&lt;=#REF!),AND(#REF!=#REF!,F116&lt;=#REF!),AND(#REF!=#REF!,F116&lt;=#REF!))),"CR"," ")</f>
        <v>#REF!</v>
      </c>
      <c r="AR116" s="4" t="e">
        <f>IF(AND(B116="75H", AND(#REF!=#REF!, F116&lt;=#REF!)), "CR", " ")</f>
        <v>#REF!</v>
      </c>
      <c r="AS116" s="4" t="e">
        <f>IF(AND(B116="80H", AND(#REF!=#REF!, F116&lt;=#REF!)), "CR", " ")</f>
        <v>#REF!</v>
      </c>
      <c r="AT116" s="4" t="e">
        <f>IF(AND(B116="100H", AND(#REF!=#REF!, F116&lt;=#REF!)), "CR", " ")</f>
        <v>#REF!</v>
      </c>
      <c r="AU116" s="4" t="e">
        <f>IF(AND(B116="110H", OR(AND(#REF!=#REF!, F116&lt;=#REF!), AND(#REF!=#REF!, F116&lt;=#REF!))), "CR", " ")</f>
        <v>#REF!</v>
      </c>
      <c r="AV116" s="4" t="e">
        <f>IF(AND(B116="400H", OR(AND(#REF!=#REF!, F116&lt;=#REF!), AND(#REF!=#REF!, F116&lt;=#REF!), AND(#REF!=#REF!, F116&lt;=#REF!), AND(#REF!=#REF!, F116&lt;=#REF!))), "CR", " ")</f>
        <v>#REF!</v>
      </c>
      <c r="AW116" s="4" t="e">
        <f>IF(AND(B116="1500SC", AND(#REF!=#REF!, F116&lt;=#REF!)), "CR", " ")</f>
        <v>#REF!</v>
      </c>
      <c r="AX116" s="4" t="e">
        <f>IF(AND(B116="2000SC", OR(AND(#REF!=#REF!, F116&lt;=#REF!), AND(#REF!=#REF!, F116&lt;=#REF!))), "CR", " ")</f>
        <v>#REF!</v>
      </c>
      <c r="AY116" s="4" t="e">
        <f>IF(AND(B116="3000SC", OR(AND(#REF!=#REF!, F116&lt;=#REF!), AND(#REF!=#REF!, F116&lt;=#REF!))), "CR", " ")</f>
        <v>#REF!</v>
      </c>
      <c r="AZ116" s="5" t="e">
        <f>IF(AND(B116="4x100", OR(AND(#REF!=#REF!, F116&lt;=#REF!), AND(#REF!=#REF!, F116&lt;=#REF!), AND(#REF!=#REF!, F116&lt;=#REF!), AND(#REF!=#REF!, F116&lt;=#REF!), AND(#REF!=#REF!, F116&lt;=#REF!))), "CR", " ")</f>
        <v>#REF!</v>
      </c>
      <c r="BA116" s="5" t="e">
        <f>IF(AND(B116="4x200", OR(AND(#REF!=#REF!, F116&lt;=#REF!), AND(#REF!=#REF!, F116&lt;=#REF!), AND(#REF!=#REF!, F116&lt;=#REF!), AND(#REF!=#REF!, F116&lt;=#REF!), AND(#REF!=#REF!, F116&lt;=#REF!))), "CR", " ")</f>
        <v>#REF!</v>
      </c>
      <c r="BB116" s="5" t="e">
        <f>IF(AND(B116="4x300", AND(#REF!=#REF!, F116&lt;=#REF!)), "CR", " ")</f>
        <v>#REF!</v>
      </c>
      <c r="BC116" s="5" t="e">
        <f>IF(AND(B116="4x400", OR(AND(#REF!=#REF!, F116&lt;=#REF!), AND(#REF!=#REF!, F116&lt;=#REF!), AND(#REF!=#REF!, F116&lt;=#REF!), AND(#REF!=#REF!, F116&lt;=#REF!))), "CR", " ")</f>
        <v>#REF!</v>
      </c>
      <c r="BD116" s="5" t="e">
        <f>IF(AND(B116="3x800", OR(AND(#REF!=#REF!, F116&lt;=#REF!), AND(#REF!=#REF!, F116&lt;=#REF!), AND(#REF!=#REF!, F116&lt;=#REF!))), "CR", " ")</f>
        <v>#REF!</v>
      </c>
      <c r="BE116" s="5" t="e">
        <f>IF(AND(B116="pentathlon", OR(AND(#REF!=#REF!, F116&gt;=#REF!), AND(#REF!=#REF!, F116&gt;=#REF!),AND(#REF!=#REF!, F116&gt;=#REF!),AND(#REF!=#REF!, F116&gt;=#REF!))), "CR", " ")</f>
        <v>#REF!</v>
      </c>
      <c r="BF116" s="5" t="e">
        <f>IF(AND(B116="heptathlon", OR(AND(#REF!=#REF!, F116&gt;=#REF!), AND(#REF!=#REF!, F116&gt;=#REF!))), "CR", " ")</f>
        <v>#REF!</v>
      </c>
      <c r="BG116" s="5" t="e">
        <f>IF(AND(B116="decathlon", OR(AND(#REF!=#REF!, F116&gt;=#REF!), AND(#REF!=#REF!, F116&gt;=#REF!),AND(#REF!=#REF!, F116&gt;=#REF!))), "CR", " ")</f>
        <v>#REF!</v>
      </c>
    </row>
    <row r="117" spans="1:61" hidden="1">
      <c r="B117" s="2">
        <v>800</v>
      </c>
      <c r="C117" s="1" t="s">
        <v>66</v>
      </c>
      <c r="D117" s="1" t="s">
        <v>82</v>
      </c>
      <c r="E117" s="6" t="s">
        <v>6</v>
      </c>
      <c r="F117" s="8" t="s">
        <v>281</v>
      </c>
      <c r="G117" s="10">
        <v>44744</v>
      </c>
      <c r="H117" s="1" t="s">
        <v>282</v>
      </c>
      <c r="I117" s="2" t="s">
        <v>208</v>
      </c>
    </row>
    <row r="118" spans="1:61" hidden="1">
      <c r="A118" s="1" t="e">
        <f>#REF!</f>
        <v>#REF!</v>
      </c>
      <c r="B118" s="2">
        <v>800</v>
      </c>
      <c r="C118" s="1" t="s">
        <v>86</v>
      </c>
      <c r="D118" s="1" t="s">
        <v>125</v>
      </c>
      <c r="E118" s="6" t="s">
        <v>4</v>
      </c>
      <c r="F118" s="8" t="s">
        <v>240</v>
      </c>
      <c r="G118" s="10">
        <v>44715</v>
      </c>
      <c r="H118" s="2" t="s">
        <v>241</v>
      </c>
      <c r="I118" s="2" t="s">
        <v>191</v>
      </c>
      <c r="J118" s="5" t="e">
        <f>IF(AND(B118=100, OR(AND(#REF!=#REF!, F118&lt;=#REF!), AND(#REF!=#REF!, F118&lt;=#REF!), AND(#REF!=#REF!, F118&lt;=#REF!), AND(#REF!=#REF!, F118&lt;=#REF!), AND(#REF!=#REF!, F118&lt;=#REF!))), "CR", " ")</f>
        <v>#REF!</v>
      </c>
      <c r="K118" s="5" t="e">
        <f>IF(AND(B118=200, OR(AND(#REF!=#REF!, F118&lt;=#REF!), AND(#REF!=#REF!, F118&lt;=#REF!), AND(#REF!=#REF!, F118&lt;=#REF!), AND(#REF!=#REF!, F118&lt;=#REF!), AND(#REF!=#REF!, F118&lt;=#REF!))), "CR", " ")</f>
        <v>#REF!</v>
      </c>
      <c r="L118" s="5" t="e">
        <f>IF(AND(B118=300, OR(AND(#REF!=#REF!, F118&lt;=#REF!), AND(#REF!=#REF!, F118&lt;=#REF!))), "CR", " ")</f>
        <v>#REF!</v>
      </c>
      <c r="M118" s="5" t="e">
        <f>IF(AND(B118=400, OR(AND(#REF!=#REF!, F118&lt;=#REF!), AND(#REF!=#REF!, F118&lt;=#REF!), AND(#REF!=#REF!, F118&lt;=#REF!), AND(#REF!=#REF!, F118&lt;=#REF!))), "CR", " ")</f>
        <v>#REF!</v>
      </c>
      <c r="N118" s="5" t="e">
        <f>IF(AND(B118=800, OR(AND(#REF!=#REF!, F118&lt;=#REF!), AND(#REF!=#REF!, F118&lt;=#REF!), AND(#REF!=#REF!, F118&lt;=#REF!), AND(#REF!=#REF!, F118&lt;=#REF!), AND(#REF!=#REF!, F118&lt;=#REF!))), "CR", " ")</f>
        <v>#REF!</v>
      </c>
      <c r="O118" s="5" t="e">
        <f>IF(AND(B118=1000, OR(AND(#REF!=#REF!, F118&lt;=#REF!), AND(#REF!=#REF!, F118&lt;=#REF!))), "CR", " ")</f>
        <v>#REF!</v>
      </c>
      <c r="P118" s="5" t="e">
        <f>IF(AND(B118=1500, OR(AND(#REF!=#REF!, F118&lt;=#REF!), AND(#REF!=#REF!, F118&lt;=#REF!), AND(#REF!=#REF!, F118&lt;=#REF!), AND(#REF!=#REF!, F118&lt;=#REF!), AND(#REF!=#REF!, F118&lt;=#REF!))), "CR", " ")</f>
        <v>#REF!</v>
      </c>
      <c r="Q118" s="5" t="e">
        <f>IF(AND(B118="1600 (Mile)",OR(AND(#REF!=#REF!,F118&lt;=#REF!),AND(#REF!=#REF!,F118&lt;=#REF!),AND(#REF!=#REF!,F118&lt;=#REF!),AND(#REF!=#REF!,F118&lt;=#REF!))),"CR"," ")</f>
        <v>#REF!</v>
      </c>
      <c r="R118" s="5" t="e">
        <f>IF(AND(B118=3000, OR(AND(#REF!=#REF!, F118&lt;=#REF!), AND(#REF!=#REF!, F118&lt;=#REF!), AND(#REF!=#REF!, F118&lt;=#REF!), AND(#REF!=#REF!, F118&lt;=#REF!))), "CR", " ")</f>
        <v>#REF!</v>
      </c>
      <c r="S118" s="5" t="e">
        <f>IF(AND(B118=5000, OR(AND(#REF!=#REF!, F118&lt;=#REF!), AND(#REF!=#REF!, F118&lt;=#REF!))), "CR", " ")</f>
        <v>#REF!</v>
      </c>
      <c r="T118" s="4" t="e">
        <f>IF(AND(B118=10000, OR(AND(#REF!=#REF!, F118&lt;=#REF!), AND(#REF!=#REF!, F118&lt;=#REF!))), "CR", " ")</f>
        <v>#REF!</v>
      </c>
      <c r="U118" s="4" t="e">
        <f>IF(AND(B118="high jump", OR(AND(#REF!=#REF!, F118&gt;=#REF!), AND(#REF!=#REF!, F118&gt;=#REF!), AND(#REF!=#REF!, F118&gt;=#REF!), AND(#REF!=#REF!, F118&gt;=#REF!), AND(#REF!=#REF!, F118&gt;=#REF!))), "CR", " ")</f>
        <v>#REF!</v>
      </c>
      <c r="V118" s="4" t="e">
        <f>IF(AND(B118="long jump", OR(AND(#REF!=#REF!, F118&gt;=#REF!), AND(#REF!=#REF!, F118&gt;=#REF!), AND(#REF!=#REF!, F118&gt;=#REF!), AND(#REF!=#REF!, F118&gt;=#REF!), AND(#REF!=#REF!, F118&gt;=#REF!))), "CR", " ")</f>
        <v>#REF!</v>
      </c>
      <c r="W118" s="4" t="e">
        <f>IF(AND(B118="triple jump", OR(AND(#REF!=#REF!, F118&gt;=#REF!), AND(#REF!=#REF!, F118&gt;=#REF!), AND(#REF!=#REF!, F118&gt;=#REF!), AND(#REF!=#REF!, F118&gt;=#REF!), AND(#REF!=#REF!, F118&gt;=#REF!))), "CR", " ")</f>
        <v>#REF!</v>
      </c>
      <c r="X118" s="4" t="e">
        <f>IF(AND(B118="pole vault", OR(AND(#REF!=#REF!, F118&gt;=#REF!), AND(#REF!=#REF!, F118&gt;=#REF!), AND(#REF!=#REF!, F118&gt;=#REF!), AND(#REF!=#REF!, F118&gt;=#REF!), AND(#REF!=#REF!, F118&gt;=#REF!))), "CR", " ")</f>
        <v>#REF!</v>
      </c>
      <c r="Y118" s="4" t="e">
        <f>IF(AND(B118="discus 1",#REF! =#REF!, F118&gt;=#REF!), "CR", " ")</f>
        <v>#REF!</v>
      </c>
      <c r="Z118" s="4" t="e">
        <f>IF(AND(B118="discus 1.25",#REF! =#REF!, F118&gt;=#REF!), "CR", " ")</f>
        <v>#REF!</v>
      </c>
      <c r="AA118" s="4" t="e">
        <f>IF(AND(B118="discus 1.5",#REF! =#REF!, F118&gt;=#REF!), "CR", " ")</f>
        <v>#REF!</v>
      </c>
      <c r="AB118" s="4" t="e">
        <f>IF(AND(B118="discus 1.75",#REF! =#REF!, F118&gt;=#REF!), "CR", " ")</f>
        <v>#REF!</v>
      </c>
      <c r="AC118" s="4" t="e">
        <f>IF(AND(B118="discus 2",#REF! =#REF!, F118&gt;=#REF!), "CR", " ")</f>
        <v>#REF!</v>
      </c>
      <c r="AD118" s="4" t="e">
        <f>IF(AND(B118="hammer 4",#REF! =#REF!, F118&gt;=#REF!), "CR", " ")</f>
        <v>#REF!</v>
      </c>
      <c r="AE118" s="4" t="e">
        <f>IF(AND(B118="hammer 5",#REF! =#REF!, F118&gt;=#REF!), "CR", " ")</f>
        <v>#REF!</v>
      </c>
      <c r="AF118" s="4" t="e">
        <f>IF(AND(B118="hammer 6",#REF! =#REF!, F118&gt;=#REF!), "CR", " ")</f>
        <v>#REF!</v>
      </c>
      <c r="AG118" s="4" t="e">
        <f>IF(AND(B118="hammer 7.26",#REF! =#REF!, F118&gt;=#REF!), "CR", " ")</f>
        <v>#REF!</v>
      </c>
      <c r="AH118" s="4" t="e">
        <f>IF(AND(B118="javelin 400",#REF! =#REF!, F118&gt;=#REF!), "CR", " ")</f>
        <v>#REF!</v>
      </c>
      <c r="AI118" s="4" t="e">
        <f>IF(AND(B118="javelin 600",#REF! =#REF!, F118&gt;=#REF!), "CR", " ")</f>
        <v>#REF!</v>
      </c>
      <c r="AJ118" s="4" t="e">
        <f>IF(AND(B118="javelin 700",#REF! =#REF!, F118&gt;=#REF!), "CR", " ")</f>
        <v>#REF!</v>
      </c>
      <c r="AK118" s="4" t="e">
        <f>IF(AND(B118="javelin 800", OR(AND(#REF!=#REF!, F118&gt;=#REF!), AND(#REF!=#REF!, F118&gt;=#REF!))), "CR", " ")</f>
        <v>#REF!</v>
      </c>
      <c r="AL118" s="4" t="e">
        <f>IF(AND(B118="shot 3",#REF! =#REF!, F118&gt;=#REF!), "CR", " ")</f>
        <v>#REF!</v>
      </c>
      <c r="AM118" s="4" t="e">
        <f>IF(AND(B118="shot 4",#REF! =#REF!, F118&gt;=#REF!), "CR", " ")</f>
        <v>#REF!</v>
      </c>
      <c r="AN118" s="4" t="e">
        <f>IF(AND(B118="shot 5",#REF! =#REF!, F118&gt;=#REF!), "CR", " ")</f>
        <v>#REF!</v>
      </c>
      <c r="AO118" s="4" t="e">
        <f>IF(AND(B118="shot 6",#REF! =#REF!, F118&gt;=#REF!), "CR", " ")</f>
        <v>#REF!</v>
      </c>
      <c r="AP118" s="4" t="e">
        <f>IF(AND(B118="shot 7.26",#REF! =#REF!, F118&gt;=#REF!), "CR", " ")</f>
        <v>#REF!</v>
      </c>
      <c r="AQ118" s="4" t="e">
        <f>IF(AND(B118="60H",OR(AND(#REF!=#REF!,F118&lt;=#REF!),AND(#REF!=#REF!,F118&lt;=#REF!),AND(#REF!=#REF!,F118&lt;=#REF!),AND(#REF!=#REF!,F118&lt;=#REF!),AND(#REF!=#REF!,F118&lt;=#REF!))),"CR"," ")</f>
        <v>#REF!</v>
      </c>
      <c r="AR118" s="4" t="e">
        <f>IF(AND(B118="75H", AND(#REF!=#REF!, F118&lt;=#REF!)), "CR", " ")</f>
        <v>#REF!</v>
      </c>
      <c r="AS118" s="4" t="e">
        <f>IF(AND(B118="80H", AND(#REF!=#REF!, F118&lt;=#REF!)), "CR", " ")</f>
        <v>#REF!</v>
      </c>
      <c r="AT118" s="4" t="e">
        <f>IF(AND(B118="100H", AND(#REF!=#REF!, F118&lt;=#REF!)), "CR", " ")</f>
        <v>#REF!</v>
      </c>
      <c r="AU118" s="4" t="e">
        <f>IF(AND(B118="110H", OR(AND(#REF!=#REF!, F118&lt;=#REF!), AND(#REF!=#REF!, F118&lt;=#REF!))), "CR", " ")</f>
        <v>#REF!</v>
      </c>
      <c r="AV118" s="4" t="e">
        <f>IF(AND(B118="400H", OR(AND(#REF!=#REF!, F118&lt;=#REF!), AND(#REF!=#REF!, F118&lt;=#REF!), AND(#REF!=#REF!, F118&lt;=#REF!), AND(#REF!=#REF!, F118&lt;=#REF!))), "CR", " ")</f>
        <v>#REF!</v>
      </c>
      <c r="AW118" s="4" t="e">
        <f>IF(AND(B118="1500SC", AND(#REF!=#REF!, F118&lt;=#REF!)), "CR", " ")</f>
        <v>#REF!</v>
      </c>
      <c r="AX118" s="4" t="e">
        <f>IF(AND(B118="2000SC", OR(AND(#REF!=#REF!, F118&lt;=#REF!), AND(#REF!=#REF!, F118&lt;=#REF!))), "CR", " ")</f>
        <v>#REF!</v>
      </c>
      <c r="AY118" s="4" t="e">
        <f>IF(AND(B118="3000SC", OR(AND(#REF!=#REF!, F118&lt;=#REF!), AND(#REF!=#REF!, F118&lt;=#REF!))), "CR", " ")</f>
        <v>#REF!</v>
      </c>
      <c r="AZ118" s="5" t="e">
        <f>IF(AND(B118="4x100", OR(AND(#REF!=#REF!, F118&lt;=#REF!), AND(#REF!=#REF!, F118&lt;=#REF!), AND(#REF!=#REF!, F118&lt;=#REF!), AND(#REF!=#REF!, F118&lt;=#REF!), AND(#REF!=#REF!, F118&lt;=#REF!))), "CR", " ")</f>
        <v>#REF!</v>
      </c>
      <c r="BA118" s="5" t="e">
        <f>IF(AND(B118="4x200", OR(AND(#REF!=#REF!, F118&lt;=#REF!), AND(#REF!=#REF!, F118&lt;=#REF!), AND(#REF!=#REF!, F118&lt;=#REF!), AND(#REF!=#REF!, F118&lt;=#REF!), AND(#REF!=#REF!, F118&lt;=#REF!))), "CR", " ")</f>
        <v>#REF!</v>
      </c>
      <c r="BB118" s="5" t="e">
        <f>IF(AND(B118="4x300", AND(#REF!=#REF!, F118&lt;=#REF!)), "CR", " ")</f>
        <v>#REF!</v>
      </c>
      <c r="BC118" s="5" t="e">
        <f>IF(AND(B118="4x400", OR(AND(#REF!=#REF!, F118&lt;=#REF!), AND(#REF!=#REF!, F118&lt;=#REF!), AND(#REF!=#REF!, F118&lt;=#REF!), AND(#REF!=#REF!, F118&lt;=#REF!))), "CR", " ")</f>
        <v>#REF!</v>
      </c>
      <c r="BD118" s="5" t="e">
        <f>IF(AND(B118="3x800", OR(AND(#REF!=#REF!, F118&lt;=#REF!), AND(#REF!=#REF!, F118&lt;=#REF!), AND(#REF!=#REF!, F118&lt;=#REF!))), "CR", " ")</f>
        <v>#REF!</v>
      </c>
      <c r="BE118" s="5" t="e">
        <f>IF(AND(B118="pentathlon", OR(AND(#REF!=#REF!, F118&gt;=#REF!), AND(#REF!=#REF!, F118&gt;=#REF!),AND(#REF!=#REF!, F118&gt;=#REF!),AND(#REF!=#REF!, F118&gt;=#REF!))), "CR", " ")</f>
        <v>#REF!</v>
      </c>
      <c r="BF118" s="5" t="e">
        <f>IF(AND(B118="heptathlon", OR(AND(#REF!=#REF!, F118&gt;=#REF!), AND(#REF!=#REF!, F118&gt;=#REF!))), "CR", " ")</f>
        <v>#REF!</v>
      </c>
      <c r="BG118" s="5" t="e">
        <f>IF(AND(B118="decathlon", OR(AND(#REF!=#REF!, F118&gt;=#REF!), AND(#REF!=#REF!, F118&gt;=#REF!),AND(#REF!=#REF!, F118&gt;=#REF!))), "CR", " ")</f>
        <v>#REF!</v>
      </c>
    </row>
    <row r="119" spans="1:61" hidden="1">
      <c r="A119" s="1" t="e">
        <f>#REF!</f>
        <v>#REF!</v>
      </c>
      <c r="B119" s="2">
        <v>800</v>
      </c>
      <c r="C119" s="1" t="s">
        <v>33</v>
      </c>
      <c r="D119" s="1" t="s">
        <v>78</v>
      </c>
      <c r="E119" s="6" t="s">
        <v>6</v>
      </c>
      <c r="F119" s="8" t="s">
        <v>163</v>
      </c>
      <c r="G119" s="10">
        <v>44636</v>
      </c>
      <c r="H119" s="2" t="s">
        <v>164</v>
      </c>
      <c r="I119" s="2" t="s">
        <v>165</v>
      </c>
      <c r="J119" s="5" t="e">
        <f>IF(AND(B119=100, OR(AND(#REF!=#REF!, F119&lt;=#REF!), AND(#REF!=#REF!, F119&lt;=#REF!), AND(#REF!=#REF!, F119&lt;=#REF!), AND(#REF!=#REF!, F119&lt;=#REF!), AND(#REF!=#REF!, F119&lt;=#REF!))), "CR", " ")</f>
        <v>#REF!</v>
      </c>
      <c r="K119" s="5" t="e">
        <f>IF(AND(B119=200, OR(AND(#REF!=#REF!, F119&lt;=#REF!), AND(#REF!=#REF!, F119&lt;=#REF!), AND(#REF!=#REF!, F119&lt;=#REF!), AND(#REF!=#REF!, F119&lt;=#REF!), AND(#REF!=#REF!, F119&lt;=#REF!))), "CR", " ")</f>
        <v>#REF!</v>
      </c>
      <c r="L119" s="5" t="e">
        <f>IF(AND(B119=300, OR(AND(#REF!=#REF!, F119&lt;=#REF!), AND(#REF!=#REF!, F119&lt;=#REF!))), "CR", " ")</f>
        <v>#REF!</v>
      </c>
      <c r="M119" s="5" t="e">
        <f>IF(AND(B119=400, OR(AND(#REF!=#REF!, F119&lt;=#REF!), AND(#REF!=#REF!, F119&lt;=#REF!), AND(#REF!=#REF!, F119&lt;=#REF!), AND(#REF!=#REF!, F119&lt;=#REF!))), "CR", " ")</f>
        <v>#REF!</v>
      </c>
      <c r="N119" s="5" t="e">
        <f>IF(AND(B119=800, OR(AND(#REF!=#REF!, F119&lt;=#REF!), AND(#REF!=#REF!, F119&lt;=#REF!), AND(#REF!=#REF!, F119&lt;=#REF!), AND(#REF!=#REF!, F119&lt;=#REF!), AND(#REF!=#REF!, F119&lt;=#REF!))), "CR", " ")</f>
        <v>#REF!</v>
      </c>
      <c r="O119" s="5" t="e">
        <f>IF(AND(B119=1000, OR(AND(#REF!=#REF!, F119&lt;=#REF!), AND(#REF!=#REF!, F119&lt;=#REF!))), "CR", " ")</f>
        <v>#REF!</v>
      </c>
      <c r="P119" s="5" t="e">
        <f>IF(AND(B119=1500, OR(AND(#REF!=#REF!, F119&lt;=#REF!), AND(#REF!=#REF!, F119&lt;=#REF!), AND(#REF!=#REF!, F119&lt;=#REF!), AND(#REF!=#REF!, F119&lt;=#REF!), AND(#REF!=#REF!, F119&lt;=#REF!))), "CR", " ")</f>
        <v>#REF!</v>
      </c>
      <c r="Q119" s="5" t="e">
        <f>IF(AND(B119="1600 (Mile)",OR(AND(#REF!=#REF!,F119&lt;=#REF!),AND(#REF!=#REF!,F119&lt;=#REF!),AND(#REF!=#REF!,F119&lt;=#REF!),AND(#REF!=#REF!,F119&lt;=#REF!))),"CR"," ")</f>
        <v>#REF!</v>
      </c>
      <c r="R119" s="5" t="e">
        <f>IF(AND(B119=3000, OR(AND(#REF!=#REF!, F119&lt;=#REF!), AND(#REF!=#REF!, F119&lt;=#REF!), AND(#REF!=#REF!, F119&lt;=#REF!), AND(#REF!=#REF!, F119&lt;=#REF!))), "CR", " ")</f>
        <v>#REF!</v>
      </c>
      <c r="S119" s="5" t="e">
        <f>IF(AND(B119=5000, OR(AND(#REF!=#REF!, F119&lt;=#REF!), AND(#REF!=#REF!, F119&lt;=#REF!))), "CR", " ")</f>
        <v>#REF!</v>
      </c>
      <c r="T119" s="4" t="e">
        <f>IF(AND(B119=10000, OR(AND(#REF!=#REF!, F119&lt;=#REF!), AND(#REF!=#REF!, F119&lt;=#REF!))), "CR", " ")</f>
        <v>#REF!</v>
      </c>
      <c r="U119" s="4" t="e">
        <f>IF(AND(B119="high jump", OR(AND(#REF!=#REF!, F119&gt;=#REF!), AND(#REF!=#REF!, F119&gt;=#REF!), AND(#REF!=#REF!, F119&gt;=#REF!), AND(#REF!=#REF!, F119&gt;=#REF!), AND(#REF!=#REF!, F119&gt;=#REF!))), "CR", " ")</f>
        <v>#REF!</v>
      </c>
      <c r="V119" s="4" t="e">
        <f>IF(AND(B119="long jump", OR(AND(#REF!=#REF!, F119&gt;=#REF!), AND(#REF!=#REF!, F119&gt;=#REF!), AND(#REF!=#REF!, F119&gt;=#REF!), AND(#REF!=#REF!, F119&gt;=#REF!), AND(#REF!=#REF!, F119&gt;=#REF!))), "CR", " ")</f>
        <v>#REF!</v>
      </c>
      <c r="W119" s="4" t="e">
        <f>IF(AND(B119="triple jump", OR(AND(#REF!=#REF!, F119&gt;=#REF!), AND(#REF!=#REF!, F119&gt;=#REF!), AND(#REF!=#REF!, F119&gt;=#REF!), AND(#REF!=#REF!, F119&gt;=#REF!), AND(#REF!=#REF!, F119&gt;=#REF!))), "CR", " ")</f>
        <v>#REF!</v>
      </c>
      <c r="X119" s="4" t="e">
        <f>IF(AND(B119="pole vault", OR(AND(#REF!=#REF!, F119&gt;=#REF!), AND(#REF!=#REF!, F119&gt;=#REF!), AND(#REF!=#REF!, F119&gt;=#REF!), AND(#REF!=#REF!, F119&gt;=#REF!), AND(#REF!=#REF!, F119&gt;=#REF!))), "CR", " ")</f>
        <v>#REF!</v>
      </c>
      <c r="Y119" s="4" t="e">
        <f>IF(AND(B119="discus 1",#REF! =#REF!, F119&gt;=#REF!), "CR", " ")</f>
        <v>#REF!</v>
      </c>
      <c r="Z119" s="4" t="e">
        <f>IF(AND(B119="discus 1.25",#REF! =#REF!, F119&gt;=#REF!), "CR", " ")</f>
        <v>#REF!</v>
      </c>
      <c r="AA119" s="4" t="e">
        <f>IF(AND(B119="discus 1.5",#REF! =#REF!, F119&gt;=#REF!), "CR", " ")</f>
        <v>#REF!</v>
      </c>
      <c r="AB119" s="4" t="e">
        <f>IF(AND(B119="discus 1.75",#REF! =#REF!, F119&gt;=#REF!), "CR", " ")</f>
        <v>#REF!</v>
      </c>
      <c r="AC119" s="4" t="e">
        <f>IF(AND(B119="discus 2",#REF! =#REF!, F119&gt;=#REF!), "CR", " ")</f>
        <v>#REF!</v>
      </c>
      <c r="AD119" s="4" t="e">
        <f>IF(AND(B119="hammer 4",#REF! =#REF!, F119&gt;=#REF!), "CR", " ")</f>
        <v>#REF!</v>
      </c>
      <c r="AE119" s="4" t="e">
        <f>IF(AND(B119="hammer 5",#REF! =#REF!, F119&gt;=#REF!), "CR", " ")</f>
        <v>#REF!</v>
      </c>
      <c r="AF119" s="4" t="e">
        <f>IF(AND(B119="hammer 6",#REF! =#REF!, F119&gt;=#REF!), "CR", " ")</f>
        <v>#REF!</v>
      </c>
      <c r="AG119" s="4" t="e">
        <f>IF(AND(B119="hammer 7.26",#REF! =#REF!, F119&gt;=#REF!), "CR", " ")</f>
        <v>#REF!</v>
      </c>
      <c r="AH119" s="4" t="e">
        <f>IF(AND(B119="javelin 400",#REF! =#REF!, F119&gt;=#REF!), "CR", " ")</f>
        <v>#REF!</v>
      </c>
      <c r="AI119" s="4" t="e">
        <f>IF(AND(B119="javelin 600",#REF! =#REF!, F119&gt;=#REF!), "CR", " ")</f>
        <v>#REF!</v>
      </c>
      <c r="AJ119" s="4" t="e">
        <f>IF(AND(B119="javelin 700",#REF! =#REF!, F119&gt;=#REF!), "CR", " ")</f>
        <v>#REF!</v>
      </c>
      <c r="AK119" s="4" t="e">
        <f>IF(AND(B119="javelin 800", OR(AND(#REF!=#REF!, F119&gt;=#REF!), AND(#REF!=#REF!, F119&gt;=#REF!))), "CR", " ")</f>
        <v>#REF!</v>
      </c>
      <c r="AL119" s="4" t="e">
        <f>IF(AND(B119="shot 3",#REF! =#REF!, F119&gt;=#REF!), "CR", " ")</f>
        <v>#REF!</v>
      </c>
      <c r="AM119" s="4" t="e">
        <f>IF(AND(B119="shot 4",#REF! =#REF!, F119&gt;=#REF!), "CR", " ")</f>
        <v>#REF!</v>
      </c>
      <c r="AN119" s="4" t="e">
        <f>IF(AND(B119="shot 5",#REF! =#REF!, F119&gt;=#REF!), "CR", " ")</f>
        <v>#REF!</v>
      </c>
      <c r="AO119" s="4" t="e">
        <f>IF(AND(B119="shot 6",#REF! =#REF!, F119&gt;=#REF!), "CR", " ")</f>
        <v>#REF!</v>
      </c>
      <c r="AP119" s="4" t="e">
        <f>IF(AND(B119="shot 7.26",#REF! =#REF!, F119&gt;=#REF!), "CR", " ")</f>
        <v>#REF!</v>
      </c>
      <c r="AQ119" s="4" t="e">
        <f>IF(AND(B119="60H",OR(AND(#REF!=#REF!,F119&lt;=#REF!),AND(#REF!=#REF!,F119&lt;=#REF!),AND(#REF!=#REF!,F119&lt;=#REF!),AND(#REF!=#REF!,F119&lt;=#REF!),AND(#REF!=#REF!,F119&lt;=#REF!))),"CR"," ")</f>
        <v>#REF!</v>
      </c>
      <c r="AR119" s="4" t="e">
        <f>IF(AND(B119="75H", AND(#REF!=#REF!, F119&lt;=#REF!)), "CR", " ")</f>
        <v>#REF!</v>
      </c>
      <c r="AS119" s="4" t="e">
        <f>IF(AND(B119="80H", AND(#REF!=#REF!, F119&lt;=#REF!)), "CR", " ")</f>
        <v>#REF!</v>
      </c>
      <c r="AT119" s="4" t="e">
        <f>IF(AND(B119="100H", AND(#REF!=#REF!, F119&lt;=#REF!)), "CR", " ")</f>
        <v>#REF!</v>
      </c>
      <c r="AU119" s="4" t="e">
        <f>IF(AND(B119="110H", OR(AND(#REF!=#REF!, F119&lt;=#REF!), AND(#REF!=#REF!, F119&lt;=#REF!))), "CR", " ")</f>
        <v>#REF!</v>
      </c>
      <c r="AV119" s="4" t="e">
        <f>IF(AND(B119="400H", OR(AND(#REF!=#REF!, F119&lt;=#REF!), AND(#REF!=#REF!, F119&lt;=#REF!), AND(#REF!=#REF!, F119&lt;=#REF!), AND(#REF!=#REF!, F119&lt;=#REF!))), "CR", " ")</f>
        <v>#REF!</v>
      </c>
      <c r="AW119" s="4" t="e">
        <f>IF(AND(B119="1500SC", AND(#REF!=#REF!, F119&lt;=#REF!)), "CR", " ")</f>
        <v>#REF!</v>
      </c>
      <c r="AX119" s="4" t="e">
        <f>IF(AND(B119="2000SC", OR(AND(#REF!=#REF!, F119&lt;=#REF!), AND(#REF!=#REF!, F119&lt;=#REF!))), "CR", " ")</f>
        <v>#REF!</v>
      </c>
      <c r="AY119" s="4" t="e">
        <f>IF(AND(B119="3000SC", OR(AND(#REF!=#REF!, F119&lt;=#REF!), AND(#REF!=#REF!, F119&lt;=#REF!))), "CR", " ")</f>
        <v>#REF!</v>
      </c>
      <c r="AZ119" s="5" t="e">
        <f>IF(AND(B119="4x100", OR(AND(#REF!=#REF!, F119&lt;=#REF!), AND(#REF!=#REF!, F119&lt;=#REF!), AND(#REF!=#REF!, F119&lt;=#REF!), AND(#REF!=#REF!, F119&lt;=#REF!), AND(#REF!=#REF!, F119&lt;=#REF!))), "CR", " ")</f>
        <v>#REF!</v>
      </c>
      <c r="BA119" s="5" t="e">
        <f>IF(AND(B119="4x200", OR(AND(#REF!=#REF!, F119&lt;=#REF!), AND(#REF!=#REF!, F119&lt;=#REF!), AND(#REF!=#REF!, F119&lt;=#REF!), AND(#REF!=#REF!, F119&lt;=#REF!), AND(#REF!=#REF!, F119&lt;=#REF!))), "CR", " ")</f>
        <v>#REF!</v>
      </c>
      <c r="BB119" s="5" t="e">
        <f>IF(AND(B119="4x300", AND(#REF!=#REF!, F119&lt;=#REF!)), "CR", " ")</f>
        <v>#REF!</v>
      </c>
      <c r="BC119" s="5" t="e">
        <f>IF(AND(B119="4x400", OR(AND(#REF!=#REF!, F119&lt;=#REF!), AND(#REF!=#REF!, F119&lt;=#REF!), AND(#REF!=#REF!, F119&lt;=#REF!), AND(#REF!=#REF!, F119&lt;=#REF!))), "CR", " ")</f>
        <v>#REF!</v>
      </c>
      <c r="BD119" s="5" t="e">
        <f>IF(AND(B119="3x800", OR(AND(#REF!=#REF!, F119&lt;=#REF!), AND(#REF!=#REF!, F119&lt;=#REF!), AND(#REF!=#REF!, F119&lt;=#REF!))), "CR", " ")</f>
        <v>#REF!</v>
      </c>
      <c r="BE119" s="5" t="e">
        <f>IF(AND(B119="pentathlon", OR(AND(#REF!=#REF!, F119&gt;=#REF!), AND(#REF!=#REF!, F119&gt;=#REF!),AND(#REF!=#REF!, F119&gt;=#REF!),AND(#REF!=#REF!, F119&gt;=#REF!))), "CR", " ")</f>
        <v>#REF!</v>
      </c>
      <c r="BF119" s="5" t="e">
        <f>IF(AND(B119="heptathlon", OR(AND(#REF!=#REF!, F119&gt;=#REF!), AND(#REF!=#REF!, F119&gt;=#REF!))), "CR", " ")</f>
        <v>#REF!</v>
      </c>
      <c r="BG119" s="5" t="e">
        <f>IF(AND(B119="decathlon", OR(AND(#REF!=#REF!, F119&gt;=#REF!), AND(#REF!=#REF!, F119&gt;=#REF!),AND(#REF!=#REF!, F119&gt;=#REF!))), "CR", " ")</f>
        <v>#REF!</v>
      </c>
    </row>
    <row r="120" spans="1:61" hidden="1">
      <c r="A120" s="1" t="e">
        <f>#REF!</f>
        <v>#REF!</v>
      </c>
      <c r="B120" s="2">
        <v>800</v>
      </c>
      <c r="C120" s="13" t="s">
        <v>121</v>
      </c>
      <c r="D120" s="13" t="s">
        <v>149</v>
      </c>
      <c r="E120" s="6" t="s">
        <v>4</v>
      </c>
      <c r="F120" s="8" t="s">
        <v>337</v>
      </c>
      <c r="G120" s="10">
        <v>44794</v>
      </c>
      <c r="H120" s="2" t="s">
        <v>155</v>
      </c>
      <c r="I120" s="2" t="s">
        <v>216</v>
      </c>
      <c r="J120" s="5" t="e">
        <f>IF(AND(B120=100, OR(AND(#REF!=#REF!, F120&lt;=#REF!), AND(#REF!=#REF!, F120&lt;=#REF!), AND(#REF!=#REF!, F120&lt;=#REF!), AND(#REF!=#REF!, F120&lt;=#REF!), AND(#REF!=#REF!, F120&lt;=#REF!))), "CR", " ")</f>
        <v>#REF!</v>
      </c>
      <c r="K120" s="5" t="e">
        <f>IF(AND(B120=200, OR(AND(#REF!=#REF!, F120&lt;=#REF!), AND(#REF!=#REF!, F120&lt;=#REF!), AND(#REF!=#REF!, F120&lt;=#REF!), AND(#REF!=#REF!, F120&lt;=#REF!), AND(#REF!=#REF!, F120&lt;=#REF!))), "CR", " ")</f>
        <v>#REF!</v>
      </c>
      <c r="L120" s="5" t="e">
        <f>IF(AND(B120=300, OR(AND(#REF!=#REF!, F120&lt;=#REF!), AND(#REF!=#REF!, F120&lt;=#REF!))), "CR", " ")</f>
        <v>#REF!</v>
      </c>
      <c r="M120" s="5" t="e">
        <f>IF(AND(B120=400, OR(AND(#REF!=#REF!, F120&lt;=#REF!), AND(#REF!=#REF!, F120&lt;=#REF!), AND(#REF!=#REF!, F120&lt;=#REF!), AND(#REF!=#REF!, F120&lt;=#REF!))), "CR", " ")</f>
        <v>#REF!</v>
      </c>
      <c r="N120" s="5" t="e">
        <f>IF(AND(B120=800, OR(AND(#REF!=#REF!, F120&lt;=#REF!), AND(#REF!=#REF!, F120&lt;=#REF!), AND(#REF!=#REF!, F120&lt;=#REF!), AND(#REF!=#REF!, F120&lt;=#REF!), AND(#REF!=#REF!, F120&lt;=#REF!))), "CR", " ")</f>
        <v>#REF!</v>
      </c>
      <c r="O120" s="5" t="e">
        <f>IF(AND(B120=1000, OR(AND(#REF!=#REF!, F120&lt;=#REF!), AND(#REF!=#REF!, F120&lt;=#REF!))), "CR", " ")</f>
        <v>#REF!</v>
      </c>
      <c r="P120" s="5" t="e">
        <f>IF(AND(B120=1500, OR(AND(#REF!=#REF!, F120&lt;=#REF!), AND(#REF!=#REF!, F120&lt;=#REF!), AND(#REF!=#REF!, F120&lt;=#REF!), AND(#REF!=#REF!, F120&lt;=#REF!), AND(#REF!=#REF!, F120&lt;=#REF!))), "CR", " ")</f>
        <v>#REF!</v>
      </c>
      <c r="Q120" s="5" t="e">
        <f>IF(AND(B120="1600 (Mile)",OR(AND(#REF!=#REF!,F120&lt;=#REF!),AND(#REF!=#REF!,F120&lt;=#REF!),AND(#REF!=#REF!,F120&lt;=#REF!),AND(#REF!=#REF!,F120&lt;=#REF!))),"CR"," ")</f>
        <v>#REF!</v>
      </c>
      <c r="R120" s="5" t="e">
        <f>IF(AND(B120=3000, OR(AND(#REF!=#REF!, F120&lt;=#REF!), AND(#REF!=#REF!, F120&lt;=#REF!), AND(#REF!=#REF!, F120&lt;=#REF!), AND(#REF!=#REF!, F120&lt;=#REF!))), "CR", " ")</f>
        <v>#REF!</v>
      </c>
      <c r="S120" s="5" t="e">
        <f>IF(AND(B120=5000, OR(AND(#REF!=#REF!, F120&lt;=#REF!), AND(#REF!=#REF!, F120&lt;=#REF!))), "CR", " ")</f>
        <v>#REF!</v>
      </c>
      <c r="T120" s="4" t="e">
        <f>IF(AND(B120=10000, OR(AND(#REF!=#REF!, F120&lt;=#REF!), AND(#REF!=#REF!, F120&lt;=#REF!))), "CR", " ")</f>
        <v>#REF!</v>
      </c>
      <c r="U120" s="4" t="e">
        <f>IF(AND(B120="high jump", OR(AND(#REF!=#REF!, F120&gt;=#REF!), AND(#REF!=#REF!, F120&gt;=#REF!), AND(#REF!=#REF!, F120&gt;=#REF!), AND(#REF!=#REF!, F120&gt;=#REF!), AND(#REF!=#REF!, F120&gt;=#REF!))), "CR", " ")</f>
        <v>#REF!</v>
      </c>
      <c r="V120" s="4" t="e">
        <f>IF(AND(B120="long jump", OR(AND(#REF!=#REF!, F120&gt;=#REF!), AND(#REF!=#REF!, F120&gt;=#REF!), AND(#REF!=#REF!, F120&gt;=#REF!), AND(#REF!=#REF!, F120&gt;=#REF!), AND(#REF!=#REF!, F120&gt;=#REF!))), "CR", " ")</f>
        <v>#REF!</v>
      </c>
      <c r="W120" s="4" t="e">
        <f>IF(AND(B120="triple jump", OR(AND(#REF!=#REF!, F120&gt;=#REF!), AND(#REF!=#REF!, F120&gt;=#REF!), AND(#REF!=#REF!, F120&gt;=#REF!), AND(#REF!=#REF!, F120&gt;=#REF!), AND(#REF!=#REF!, F120&gt;=#REF!))), "CR", " ")</f>
        <v>#REF!</v>
      </c>
      <c r="X120" s="4" t="e">
        <f>IF(AND(B120="pole vault", OR(AND(#REF!=#REF!, F120&gt;=#REF!), AND(#REF!=#REF!, F120&gt;=#REF!), AND(#REF!=#REF!, F120&gt;=#REF!), AND(#REF!=#REF!, F120&gt;=#REF!), AND(#REF!=#REF!, F120&gt;=#REF!))), "CR", " ")</f>
        <v>#REF!</v>
      </c>
      <c r="Y120" s="4" t="e">
        <f>IF(AND(B120="discus 1",#REF! =#REF!, F120&gt;=#REF!), "CR", " ")</f>
        <v>#REF!</v>
      </c>
      <c r="Z120" s="4" t="e">
        <f>IF(AND(B120="discus 1.25",#REF! =#REF!, F120&gt;=#REF!), "CR", " ")</f>
        <v>#REF!</v>
      </c>
      <c r="AA120" s="4" t="e">
        <f>IF(AND(B120="discus 1.5",#REF! =#REF!, F120&gt;=#REF!), "CR", " ")</f>
        <v>#REF!</v>
      </c>
      <c r="AB120" s="4" t="e">
        <f>IF(AND(B120="discus 1.75",#REF! =#REF!, F120&gt;=#REF!), "CR", " ")</f>
        <v>#REF!</v>
      </c>
      <c r="AC120" s="4" t="e">
        <f>IF(AND(B120="discus 2",#REF! =#REF!, F120&gt;=#REF!), "CR", " ")</f>
        <v>#REF!</v>
      </c>
      <c r="AD120" s="4" t="e">
        <f>IF(AND(B120="hammer 4",#REF! =#REF!, F120&gt;=#REF!), "CR", " ")</f>
        <v>#REF!</v>
      </c>
      <c r="AE120" s="4" t="e">
        <f>IF(AND(B120="hammer 5",#REF! =#REF!, F120&gt;=#REF!), "CR", " ")</f>
        <v>#REF!</v>
      </c>
      <c r="AF120" s="4" t="e">
        <f>IF(AND(B120="hammer 6",#REF! =#REF!, F120&gt;=#REF!), "CR", " ")</f>
        <v>#REF!</v>
      </c>
      <c r="AG120" s="4" t="e">
        <f>IF(AND(B120="hammer 7.26",#REF! =#REF!, F120&gt;=#REF!), "CR", " ")</f>
        <v>#REF!</v>
      </c>
      <c r="AH120" s="4" t="e">
        <f>IF(AND(B120="javelin 400",#REF! =#REF!, F120&gt;=#REF!), "CR", " ")</f>
        <v>#REF!</v>
      </c>
      <c r="AI120" s="4" t="e">
        <f>IF(AND(B120="javelin 600",#REF! =#REF!, F120&gt;=#REF!), "CR", " ")</f>
        <v>#REF!</v>
      </c>
      <c r="AJ120" s="4" t="e">
        <f>IF(AND(B120="javelin 700",#REF! =#REF!, F120&gt;=#REF!), "CR", " ")</f>
        <v>#REF!</v>
      </c>
      <c r="AK120" s="4" t="e">
        <f>IF(AND(B120="javelin 800", OR(AND(#REF!=#REF!, F120&gt;=#REF!), AND(#REF!=#REF!, F120&gt;=#REF!))), "CR", " ")</f>
        <v>#REF!</v>
      </c>
      <c r="AL120" s="4" t="e">
        <f>IF(AND(B120="shot 3",#REF! =#REF!, F120&gt;=#REF!), "CR", " ")</f>
        <v>#REF!</v>
      </c>
      <c r="AM120" s="4" t="e">
        <f>IF(AND(B120="shot 4",#REF! =#REF!, F120&gt;=#REF!), "CR", " ")</f>
        <v>#REF!</v>
      </c>
      <c r="AN120" s="4" t="e">
        <f>IF(AND(B120="shot 5",#REF! =#REF!, F120&gt;=#REF!), "CR", " ")</f>
        <v>#REF!</v>
      </c>
      <c r="AO120" s="4" t="e">
        <f>IF(AND(B120="shot 6",#REF! =#REF!, F120&gt;=#REF!), "CR", " ")</f>
        <v>#REF!</v>
      </c>
      <c r="AP120" s="4" t="e">
        <f>IF(AND(B120="shot 7.26",#REF! =#REF!, F120&gt;=#REF!), "CR", " ")</f>
        <v>#REF!</v>
      </c>
      <c r="AQ120" s="4" t="e">
        <f>IF(AND(B120="60H",OR(AND(#REF!=#REF!,F120&lt;=#REF!),AND(#REF!=#REF!,F120&lt;=#REF!),AND(#REF!=#REF!,F120&lt;=#REF!),AND(#REF!=#REF!,F120&lt;=#REF!),AND(#REF!=#REF!,F120&lt;=#REF!))),"CR"," ")</f>
        <v>#REF!</v>
      </c>
      <c r="AR120" s="4" t="e">
        <f>IF(AND(B120="75H", AND(#REF!=#REF!, F120&lt;=#REF!)), "CR", " ")</f>
        <v>#REF!</v>
      </c>
      <c r="AS120" s="4" t="e">
        <f>IF(AND(B120="80H", AND(#REF!=#REF!, F120&lt;=#REF!)), "CR", " ")</f>
        <v>#REF!</v>
      </c>
      <c r="AT120" s="4" t="e">
        <f>IF(AND(B120="100H", AND(#REF!=#REF!, F120&lt;=#REF!)), "CR", " ")</f>
        <v>#REF!</v>
      </c>
      <c r="AU120" s="4" t="e">
        <f>IF(AND(B120="110H", OR(AND(#REF!=#REF!, F120&lt;=#REF!), AND(#REF!=#REF!, F120&lt;=#REF!))), "CR", " ")</f>
        <v>#REF!</v>
      </c>
      <c r="AV120" s="4" t="e">
        <f>IF(AND(B120="400H", OR(AND(#REF!=#REF!, F120&lt;=#REF!), AND(#REF!=#REF!, F120&lt;=#REF!), AND(#REF!=#REF!, F120&lt;=#REF!), AND(#REF!=#REF!, F120&lt;=#REF!))), "CR", " ")</f>
        <v>#REF!</v>
      </c>
      <c r="AW120" s="4" t="e">
        <f>IF(AND(B120="1500SC", AND(#REF!=#REF!, F120&lt;=#REF!)), "CR", " ")</f>
        <v>#REF!</v>
      </c>
      <c r="AX120" s="4" t="e">
        <f>IF(AND(B120="2000SC", OR(AND(#REF!=#REF!, F120&lt;=#REF!), AND(#REF!=#REF!, F120&lt;=#REF!))), "CR", " ")</f>
        <v>#REF!</v>
      </c>
      <c r="AY120" s="4" t="e">
        <f>IF(AND(B120="3000SC", OR(AND(#REF!=#REF!, F120&lt;=#REF!), AND(#REF!=#REF!, F120&lt;=#REF!))), "CR", " ")</f>
        <v>#REF!</v>
      </c>
      <c r="AZ120" s="5" t="e">
        <f>IF(AND(B120="4x100", OR(AND(#REF!=#REF!, F120&lt;=#REF!), AND(#REF!=#REF!, F120&lt;=#REF!), AND(#REF!=#REF!, F120&lt;=#REF!), AND(#REF!=#REF!, F120&lt;=#REF!), AND(#REF!=#REF!, F120&lt;=#REF!))), "CR", " ")</f>
        <v>#REF!</v>
      </c>
      <c r="BA120" s="5" t="e">
        <f>IF(AND(B120="4x200", OR(AND(#REF!=#REF!, F120&lt;=#REF!), AND(#REF!=#REF!, F120&lt;=#REF!), AND(#REF!=#REF!, F120&lt;=#REF!), AND(#REF!=#REF!, F120&lt;=#REF!), AND(#REF!=#REF!, F120&lt;=#REF!))), "CR", " ")</f>
        <v>#REF!</v>
      </c>
      <c r="BB120" s="5" t="e">
        <f>IF(AND(B120="4x300", AND(#REF!=#REF!, F120&lt;=#REF!)), "CR", " ")</f>
        <v>#REF!</v>
      </c>
      <c r="BC120" s="5" t="e">
        <f>IF(AND(B120="4x400", OR(AND(#REF!=#REF!, F120&lt;=#REF!), AND(#REF!=#REF!, F120&lt;=#REF!), AND(#REF!=#REF!, F120&lt;=#REF!), AND(#REF!=#REF!, F120&lt;=#REF!))), "CR", " ")</f>
        <v>#REF!</v>
      </c>
      <c r="BD120" s="5" t="e">
        <f>IF(AND(B120="3x800", OR(AND(#REF!=#REF!, F120&lt;=#REF!), AND(#REF!=#REF!, F120&lt;=#REF!), AND(#REF!=#REF!, F120&lt;=#REF!))), "CR", " ")</f>
        <v>#REF!</v>
      </c>
      <c r="BE120" s="5" t="e">
        <f>IF(AND(B120="pentathlon", OR(AND(#REF!=#REF!, F120&gt;=#REF!), AND(#REF!=#REF!, F120&gt;=#REF!),AND(#REF!=#REF!, F120&gt;=#REF!),AND(#REF!=#REF!, F120&gt;=#REF!))), "CR", " ")</f>
        <v>#REF!</v>
      </c>
      <c r="BF120" s="5" t="e">
        <f>IF(AND(B120="heptathlon", OR(AND(#REF!=#REF!, F120&gt;=#REF!), AND(#REF!=#REF!, F120&gt;=#REF!))), "CR", " ")</f>
        <v>#REF!</v>
      </c>
      <c r="BG120" s="5" t="e">
        <f>IF(AND(B120="decathlon", OR(AND(#REF!=#REF!, F120&gt;=#REF!), AND(#REF!=#REF!, F120&gt;=#REF!),AND(#REF!=#REF!, F120&gt;=#REF!))), "CR", " ")</f>
        <v>#REF!</v>
      </c>
    </row>
    <row r="121" spans="1:61" hidden="1">
      <c r="B121" s="2">
        <v>800</v>
      </c>
      <c r="C121" s="1" t="s">
        <v>333</v>
      </c>
      <c r="D121" s="1" t="s">
        <v>15</v>
      </c>
      <c r="E121" s="6" t="s">
        <v>4</v>
      </c>
      <c r="F121" s="8" t="s">
        <v>366</v>
      </c>
      <c r="G121" s="10">
        <v>44786</v>
      </c>
      <c r="H121" s="2" t="s">
        <v>261</v>
      </c>
      <c r="I121" s="2" t="s">
        <v>332</v>
      </c>
      <c r="J121" s="5"/>
      <c r="K121" s="5"/>
      <c r="L121" s="5" t="e">
        <f>IF(AND(B121=300, OR(AND(#REF!=#REF!, F121&lt;=#REF!), AND(#REF!=#REF!, F121&lt;=#REF!))), "CR", " ")</f>
        <v>#REF!</v>
      </c>
      <c r="M121" s="5"/>
      <c r="N121" s="5"/>
      <c r="O121" s="5" t="e">
        <f>IF(AND(B121=1000, OR(AND(#REF!=#REF!, F121&lt;=#REF!), AND(#REF!=#REF!, F121&lt;=#REF!))), "CR", " ")</f>
        <v>#REF!</v>
      </c>
      <c r="P121" s="5"/>
      <c r="Q121" s="5"/>
      <c r="R121" s="5"/>
      <c r="S121" s="5" t="e">
        <f>IF(AND(B121=5000, OR(AND(#REF!=#REF!, F121&lt;=#REF!), AND(#REF!=#REF!, F121&lt;=#REF!))), "CR", " ")</f>
        <v>#REF!</v>
      </c>
      <c r="T121" s="4" t="e">
        <f>IF(AND(B121=10000, OR(AND(#REF!=#REF!, F121&lt;=#REF!), AND(#REF!=#REF!, F121&lt;=#REF!))), "CR", " ")</f>
        <v>#REF!</v>
      </c>
      <c r="U121" s="4"/>
      <c r="V121" s="4"/>
      <c r="W121" s="4"/>
      <c r="X121" s="4"/>
      <c r="Y121" s="4"/>
      <c r="Z121" s="4"/>
      <c r="AA121" s="4"/>
      <c r="AB121" s="4" t="e">
        <f>IF(AND(B121="discus 1.75",#REF! =#REF!, F121&gt;=#REF!), "CR", " ")</f>
        <v>#REF!</v>
      </c>
      <c r="AC121" s="4" t="e">
        <f>IF(AND(B121="discus 2",#REF! =#REF!, F121&gt;=#REF!), "CR", " ")</f>
        <v>#REF!</v>
      </c>
      <c r="AD121" s="4" t="e">
        <f>IF(AND(B121="hammer 4",#REF! =#REF!, F121&gt;=#REF!), "CR", " ")</f>
        <v>#REF!</v>
      </c>
      <c r="AE121" s="4" t="e">
        <f>IF(AND(B121="hammer 5",#REF! =#REF!, F121&gt;=#REF!), "CR", " ")</f>
        <v>#REF!</v>
      </c>
      <c r="AF121" s="4" t="e">
        <f>IF(AND(B121="hammer 6",#REF! =#REF!, F121&gt;=#REF!), "CR", " ")</f>
        <v>#REF!</v>
      </c>
      <c r="AG121" s="4" t="e">
        <f>IF(AND(B121="hammer 7.26",#REF! =#REF!, F121&gt;=#REF!), "CR", " ")</f>
        <v>#REF!</v>
      </c>
      <c r="AH121" s="4" t="e">
        <f>IF(AND(B121="javelin 400",#REF! =#REF!, F121&gt;=#REF!), "CR", " ")</f>
        <v>#REF!</v>
      </c>
      <c r="AI121" s="4" t="e">
        <f>IF(AND(B121="javelin 600",#REF! =#REF!, F121&gt;=#REF!), "CR", " ")</f>
        <v>#REF!</v>
      </c>
      <c r="AJ121" s="4" t="e">
        <f>IF(AND(B121="javelin 700",#REF! =#REF!, F121&gt;=#REF!), "CR", " ")</f>
        <v>#REF!</v>
      </c>
      <c r="AK121" s="4" t="e">
        <f>IF(AND(B121="javelin 800", OR(AND(#REF!=#REF!, F121&gt;=#REF!), AND(#REF!=#REF!, F121&gt;=#REF!))), "CR", " ")</f>
        <v>#REF!</v>
      </c>
      <c r="AL121" s="4" t="e">
        <f>IF(AND(B121="shot 3",#REF! =#REF!, F121&gt;=#REF!), "CR", " ")</f>
        <v>#REF!</v>
      </c>
      <c r="AM121" s="4" t="e">
        <f>IF(AND(B121="shot 4",#REF! =#REF!, F121&gt;=#REF!), "CR", " ")</f>
        <v>#REF!</v>
      </c>
      <c r="AN121" s="4" t="e">
        <f>IF(AND(B121="shot 5",#REF! =#REF!, F121&gt;=#REF!), "CR", " ")</f>
        <v>#REF!</v>
      </c>
      <c r="AO121" s="4" t="e">
        <f>IF(AND(B121="shot 6",#REF! =#REF!, F121&gt;=#REF!), "CR", " ")</f>
        <v>#REF!</v>
      </c>
      <c r="AP121" s="4" t="e">
        <f>IF(AND(B121="shot 7.26",#REF! =#REF!, F121&gt;=#REF!), "CR", " ")</f>
        <v>#REF!</v>
      </c>
      <c r="AQ121" s="4"/>
      <c r="AR121" s="4"/>
      <c r="AS121" s="4"/>
      <c r="AT121" s="4"/>
      <c r="AU121" s="4"/>
      <c r="AV121" s="4" t="e">
        <f>IF(AND(B121="400H", OR(AND(#REF!=#REF!, F121&lt;=#REF!), AND(#REF!=#REF!, F121&lt;=#REF!), AND(#REF!=#REF!, F121&lt;=#REF!), AND(#REF!=#REF!, F121&lt;=#REF!))), "CR", " ")</f>
        <v>#REF!</v>
      </c>
      <c r="AW121" s="4"/>
      <c r="AX121" s="4"/>
      <c r="AY121" s="4"/>
      <c r="AZ121" s="5"/>
      <c r="BA121" s="5"/>
      <c r="BB121" s="5" t="e">
        <f>IF(AND(B121="4x300", AND(#REF!=#REF!, F121&lt;=#REF!)), "CR", " ")</f>
        <v>#REF!</v>
      </c>
      <c r="BC121" s="5"/>
      <c r="BD121" s="5" t="e">
        <f>IF(AND(B121="3x800", OR(AND(#REF!=#REF!, F121&lt;=#REF!), AND(#REF!=#REF!, F121&lt;=#REF!), AND(#REF!=#REF!, F121&lt;=#REF!))), "CR", " ")</f>
        <v>#REF!</v>
      </c>
      <c r="BE121" s="5"/>
      <c r="BF121" s="5"/>
      <c r="BG121" s="5" t="e">
        <f>IF(AND(B121="decathlon", OR(AND(#REF!=#REF!, F121&gt;=#REF!), AND(#REF!=#REF!, F121&gt;=#REF!),AND(#REF!=#REF!, F121&gt;=#REF!))), "CR", " ")</f>
        <v>#REF!</v>
      </c>
    </row>
    <row r="122" spans="1:61" hidden="1">
      <c r="A122" s="1" t="e">
        <f>#REF!</f>
        <v>#REF!</v>
      </c>
      <c r="B122" s="2">
        <v>800</v>
      </c>
      <c r="C122" t="s">
        <v>54</v>
      </c>
      <c r="D122" t="s">
        <v>119</v>
      </c>
      <c r="E122" s="15" t="s">
        <v>4</v>
      </c>
      <c r="F122" s="8" t="s">
        <v>318</v>
      </c>
      <c r="G122" s="9">
        <v>44764</v>
      </c>
      <c r="H122" s="1" t="s">
        <v>128</v>
      </c>
      <c r="I122" s="1" t="s">
        <v>165</v>
      </c>
      <c r="J122" s="5" t="e">
        <f>IF(AND(B122=100, OR(AND(#REF!=#REF!,#REF! &lt;=#REF!), AND(#REF!=#REF!,#REF! &lt;=#REF!), AND(#REF!=#REF!,#REF! &lt;=#REF!), AND(#REF!=#REF!,#REF! &lt;=#REF!), AND(#REF!=#REF!,#REF! &lt;=#REF!))), "CR", " ")</f>
        <v>#REF!</v>
      </c>
      <c r="K122" s="5" t="e">
        <f>IF(AND(B122=200, OR(AND(#REF!=#REF!,#REF! &lt;=#REF!), AND(#REF!=#REF!,#REF! &lt;=#REF!), AND(#REF!=#REF!,#REF! &lt;=#REF!), AND(#REF!=#REF!,#REF! &lt;=#REF!), AND(#REF!=#REF!,#REF! &lt;=#REF!))), "CR", " ")</f>
        <v>#REF!</v>
      </c>
      <c r="L122" s="5" t="e">
        <f>IF(AND(B122=300, OR(AND(#REF!=#REF!,#REF! &lt;=#REF!), AND(#REF!=#REF!,#REF! &lt;=#REF!))), "CR", " ")</f>
        <v>#REF!</v>
      </c>
      <c r="M122" s="5" t="e">
        <f>IF(AND(B122=400, OR(AND(#REF!=#REF!,#REF! &lt;=#REF!), AND(#REF!=#REF!,#REF! &lt;=#REF!), AND(#REF!=#REF!,#REF! &lt;=#REF!), AND(#REF!=#REF!,#REF! &lt;=#REF!))), "CR", " ")</f>
        <v>#REF!</v>
      </c>
      <c r="N122" s="5" t="e">
        <f>IF(AND(B122=800, OR(AND(#REF!=#REF!,#REF! &lt;=#REF!), AND(#REF!=#REF!,#REF! &lt;=#REF!), AND(#REF!=#REF!,#REF! &lt;=#REF!), AND(#REF!=#REF!,#REF! &lt;=#REF!), AND(#REF!=#REF!,#REF! &lt;=#REF!))), "CR", " ")</f>
        <v>#REF!</v>
      </c>
      <c r="O122" s="5" t="e">
        <f>IF(AND(B122=1000, OR(AND(#REF!=#REF!,#REF! &lt;=#REF!), AND(#REF!=#REF!,#REF! &lt;=#REF!))), "CR", " ")</f>
        <v>#REF!</v>
      </c>
      <c r="P122" s="5" t="e">
        <f>IF(AND(B122=1500, OR(AND(#REF!=#REF!,#REF! &lt;=#REF!), AND(#REF!=#REF!,#REF! &lt;=#REF!), AND(#REF!=#REF!,#REF! &lt;=#REF!), AND(#REF!=#REF!,#REF! &lt;=#REF!), AND(#REF!=#REF!,#REF! &lt;=#REF!))), "CR", " ")</f>
        <v>#REF!</v>
      </c>
      <c r="Q122" s="5" t="e">
        <f>IF(AND(B122="1600 (Mile)",OR(AND(#REF!=#REF!,#REF!&lt;=#REF!),AND(#REF!=#REF!,#REF!&lt;=#REF!),AND(#REF!=#REF!,#REF!&lt;=#REF!),AND(#REF!=#REF!,#REF!&lt;=#REF!))),"CR"," ")</f>
        <v>#REF!</v>
      </c>
      <c r="R122" s="5" t="e">
        <f>IF(AND(B122=3000, OR(AND(#REF!=#REF!,#REF! &lt;=#REF!), AND(#REF!=#REF!,#REF! &lt;=#REF!), AND(#REF!=#REF!,#REF! &lt;=#REF!), AND(#REF!=#REF!,#REF! &lt;=#REF!))), "CR", " ")</f>
        <v>#REF!</v>
      </c>
      <c r="S122" s="5" t="e">
        <f>IF(AND(B122=5000, OR(AND(#REF!=#REF!,#REF! &lt;=#REF!), AND(#REF!=#REF!,#REF! &lt;=#REF!))), "CR", " ")</f>
        <v>#REF!</v>
      </c>
      <c r="T122" s="4" t="e">
        <f>IF(AND(B122=10000, OR(AND(#REF!=#REF!,#REF! &lt;=#REF!), AND(#REF!=#REF!,#REF! &lt;=#REF!))), "CR", " ")</f>
        <v>#REF!</v>
      </c>
      <c r="U122" s="4" t="e">
        <f>IF(AND(B122="high jump", OR(AND(#REF!=#REF!,#REF! &gt;=#REF!), AND(#REF!=#REF!,#REF! &gt;=#REF!), AND(#REF!=#REF!,#REF! &gt;=#REF!), AND(#REF!=#REF!,#REF! &gt;=#REF!), AND(#REF!=#REF!,#REF! &gt;=#REF!))), "CR", " ")</f>
        <v>#REF!</v>
      </c>
      <c r="V122" s="4" t="e">
        <f>IF(AND(B122="long jump", OR(AND(#REF!=#REF!,#REF! &gt;=#REF!), AND(#REF!=#REF!,#REF! &gt;=#REF!), AND(#REF!=#REF!,#REF! &gt;=#REF!), AND(#REF!=#REF!,#REF! &gt;=#REF!), AND(#REF!=#REF!,#REF! &gt;=#REF!))), "CR", " ")</f>
        <v>#REF!</v>
      </c>
      <c r="W122" s="4" t="e">
        <f>IF(AND(B122="triple jump", OR(AND(#REF!=#REF!,#REF! &gt;=#REF!), AND(#REF!=#REF!,#REF! &gt;=#REF!), AND(#REF!=#REF!,#REF! &gt;=#REF!), AND(#REF!=#REF!,#REF! &gt;=#REF!), AND(#REF!=#REF!,#REF! &gt;=#REF!))), "CR", " ")</f>
        <v>#REF!</v>
      </c>
      <c r="X122" s="4" t="e">
        <f>IF(AND(B122="pole vault", OR(AND(#REF!=#REF!,#REF! &gt;=#REF!), AND(#REF!=#REF!,#REF! &gt;=#REF!), AND(#REF!=#REF!,#REF! &gt;=#REF!), AND(#REF!=#REF!,#REF! &gt;=#REF!), AND(#REF!=#REF!,#REF! &gt;=#REF!))), "CR", " ")</f>
        <v>#REF!</v>
      </c>
      <c r="Y122" s="4" t="e">
        <f>IF(AND(B122="discus 1",#REF! =#REF!,#REF! &gt;=#REF!), "CR", " ")</f>
        <v>#REF!</v>
      </c>
      <c r="Z122" s="4" t="e">
        <f>IF(AND(B122="discus 1.25",#REF! =#REF!,#REF! &gt;=#REF!), "CR", " ")</f>
        <v>#REF!</v>
      </c>
      <c r="AA122" s="4" t="e">
        <f>IF(AND(B122="discus 1.5",#REF! =#REF!,#REF! &gt;=#REF!), "CR", " ")</f>
        <v>#REF!</v>
      </c>
      <c r="AB122" s="4" t="e">
        <f>IF(AND(B122="discus 1.75",#REF! =#REF!,#REF! &gt;=#REF!), "CR", " ")</f>
        <v>#REF!</v>
      </c>
      <c r="AC122" s="4" t="e">
        <f>IF(AND(B122="discus 2",#REF! =#REF!,#REF! &gt;=#REF!), "CR", " ")</f>
        <v>#REF!</v>
      </c>
      <c r="AD122" s="4" t="e">
        <f>IF(AND(B122="hammer 4",#REF! =#REF!,#REF! &gt;=#REF!), "CR", " ")</f>
        <v>#REF!</v>
      </c>
      <c r="AE122" s="4" t="e">
        <f>IF(AND(B122="hammer 5",#REF! =#REF!,#REF! &gt;=#REF!), "CR", " ")</f>
        <v>#REF!</v>
      </c>
      <c r="AF122" s="4" t="e">
        <f>IF(AND(B122="hammer 6",#REF! =#REF!,#REF! &gt;=#REF!), "CR", " ")</f>
        <v>#REF!</v>
      </c>
      <c r="AG122" s="4" t="e">
        <f>IF(AND(B122="hammer 7.26",#REF! =#REF!,#REF! &gt;=#REF!), "CR", " ")</f>
        <v>#REF!</v>
      </c>
      <c r="AH122" s="4" t="e">
        <f>IF(AND(B122="javelin 400",#REF! =#REF!,#REF! &gt;=#REF!), "CR", " ")</f>
        <v>#REF!</v>
      </c>
      <c r="AI122" s="4" t="e">
        <f>IF(AND(B122="javelin 600",#REF! =#REF!,#REF! &gt;=#REF!), "CR", " ")</f>
        <v>#REF!</v>
      </c>
      <c r="AJ122" s="4" t="e">
        <f>IF(AND(B122="javelin 700",#REF! =#REF!,#REF! &gt;=#REF!), "CR", " ")</f>
        <v>#REF!</v>
      </c>
      <c r="AK122" s="4" t="e">
        <f>IF(AND(B122="javelin 800", OR(AND(#REF!=#REF!,#REF! &gt;=#REF!), AND(#REF!=#REF!,#REF! &gt;=#REF!))), "CR", " ")</f>
        <v>#REF!</v>
      </c>
      <c r="AL122" s="4" t="e">
        <f>IF(AND(B122="shot 3",#REF! =#REF!,#REF! &gt;=#REF!), "CR", " ")</f>
        <v>#REF!</v>
      </c>
      <c r="AM122" s="4" t="e">
        <f>IF(AND(B122="shot 4",#REF! =#REF!,#REF! &gt;=#REF!), "CR", " ")</f>
        <v>#REF!</v>
      </c>
      <c r="AN122" s="4" t="e">
        <f>IF(AND(B122="shot 5",#REF! =#REF!,#REF! &gt;=#REF!), "CR", " ")</f>
        <v>#REF!</v>
      </c>
      <c r="AO122" s="4" t="e">
        <f>IF(AND(B122="shot 6",#REF! =#REF!,#REF! &gt;=#REF!), "CR", " ")</f>
        <v>#REF!</v>
      </c>
      <c r="AP122" s="4" t="e">
        <f>IF(AND(B122="shot 7.26",#REF! =#REF!,#REF! &gt;=#REF!), "CR", " ")</f>
        <v>#REF!</v>
      </c>
      <c r="AQ122" s="4" t="e">
        <f>IF(AND(B122="60H",OR(AND(#REF!=#REF!,#REF!&lt;=#REF!),AND(#REF!=#REF!,#REF!&lt;=#REF!),AND(#REF!=#REF!,#REF!&lt;=#REF!),AND(#REF!=#REF!,#REF!&lt;=#REF!),AND(#REF!=#REF!,#REF!&lt;=#REF!))),"CR"," ")</f>
        <v>#REF!</v>
      </c>
      <c r="AR122" s="4" t="e">
        <f>IF(AND(B122="75H", AND(#REF!=#REF!,#REF! &lt;=#REF!)), "CR", " ")</f>
        <v>#REF!</v>
      </c>
      <c r="AS122" s="4" t="e">
        <f>IF(AND(B122="80H", AND(#REF!=#REF!,#REF! &lt;=#REF!)), "CR", " ")</f>
        <v>#REF!</v>
      </c>
      <c r="AT122" s="4" t="e">
        <f>IF(AND(B122="100H", AND(#REF!=#REF!,#REF! &lt;=#REF!)), "CR", " ")</f>
        <v>#REF!</v>
      </c>
      <c r="AU122" s="4" t="e">
        <f>IF(AND(B122="110H", OR(AND(#REF!=#REF!,#REF! &lt;=#REF!), AND(#REF!=#REF!,#REF! &lt;=#REF!))), "CR", " ")</f>
        <v>#REF!</v>
      </c>
      <c r="AV122" s="4" t="e">
        <f>IF(AND(B122="400H", OR(AND(#REF!=#REF!,#REF! &lt;=#REF!), AND(#REF!=#REF!,#REF! &lt;=#REF!), AND(#REF!=#REF!,#REF! &lt;=#REF!), AND(#REF!=#REF!,#REF! &lt;=#REF!))), "CR", " ")</f>
        <v>#REF!</v>
      </c>
      <c r="AW122" s="4" t="e">
        <f>IF(AND(B122="1500SC", AND(#REF!=#REF!,#REF! &lt;=#REF!)), "CR", " ")</f>
        <v>#REF!</v>
      </c>
      <c r="AX122" s="4" t="e">
        <f>IF(AND(B122="2000SC", OR(AND(#REF!=#REF!,#REF! &lt;=#REF!), AND(#REF!=#REF!,#REF! &lt;=#REF!))), "CR", " ")</f>
        <v>#REF!</v>
      </c>
      <c r="AY122" s="4" t="e">
        <f>IF(AND(B122="3000SC", OR(AND(#REF!=#REF!,#REF! &lt;=#REF!), AND(#REF!=#REF!,#REF! &lt;=#REF!))), "CR", " ")</f>
        <v>#REF!</v>
      </c>
      <c r="AZ122" s="5" t="e">
        <f>IF(AND(B122="4x100", OR(AND(#REF!=#REF!,#REF! &lt;=#REF!), AND(#REF!=#REF!,#REF! &lt;=#REF!), AND(#REF!=#REF!,#REF! &lt;=#REF!), AND(#REF!=#REF!,#REF! &lt;=#REF!), AND(#REF!=#REF!,#REF! &lt;=#REF!))), "CR", " ")</f>
        <v>#REF!</v>
      </c>
      <c r="BA122" s="5" t="e">
        <f>IF(AND(B122="4x200", OR(AND(#REF!=#REF!,#REF! &lt;=#REF!), AND(#REF!=#REF!,#REF! &lt;=#REF!), AND(#REF!=#REF!,#REF! &lt;=#REF!), AND(#REF!=#REF!,#REF! &lt;=#REF!), AND(#REF!=#REF!,#REF! &lt;=#REF!))), "CR", " ")</f>
        <v>#REF!</v>
      </c>
      <c r="BB122" s="5" t="e">
        <f>IF(AND(B122="4x300", AND(#REF!=#REF!,#REF! &lt;=#REF!)), "CR", " ")</f>
        <v>#REF!</v>
      </c>
      <c r="BC122" s="5" t="e">
        <f>IF(AND(B122="4x400", OR(AND(#REF!=#REF!,#REF! &lt;=#REF!), AND(#REF!=#REF!,#REF! &lt;=#REF!), AND(#REF!=#REF!,#REF! &lt;=#REF!), AND(#REF!=#REF!,#REF! &lt;=#REF!))), "CR", " ")</f>
        <v>#REF!</v>
      </c>
      <c r="BD122" s="5" t="e">
        <f>IF(AND(B122="3x800", OR(AND(#REF!=#REF!,#REF! &lt;=#REF!), AND(#REF!=#REF!,#REF! &lt;=#REF!), AND(#REF!=#REF!,#REF! &lt;=#REF!))), "CR", " ")</f>
        <v>#REF!</v>
      </c>
      <c r="BE122" s="5" t="e">
        <f>IF(AND(B122="pentathlon", OR(AND(#REF!=#REF!,#REF! &gt;=#REF!), AND(#REF!=#REF!,#REF! &gt;=#REF!),AND(#REF!=#REF!,#REF! &gt;=#REF!),AND(#REF!=#REF!,#REF! &gt;=#REF!))), "CR", " ")</f>
        <v>#REF!</v>
      </c>
      <c r="BF122" s="5" t="e">
        <f>IF(AND(B122="heptathlon", OR(AND(#REF!=#REF!,#REF! &gt;=#REF!), AND(#REF!=#REF!,#REF! &gt;=#REF!))), "CR", " ")</f>
        <v>#REF!</v>
      </c>
      <c r="BG122" s="5" t="e">
        <f>IF(AND(B122="decathlon", OR(AND(#REF!=#REF!,#REF! &gt;=#REF!), AND(#REF!=#REF!,#REF! &gt;=#REF!),AND(#REF!=#REF!,#REF! &gt;=#REF!))), "CR", " ")</f>
        <v>#REF!</v>
      </c>
    </row>
    <row r="123" spans="1:61" hidden="1">
      <c r="A123" s="1" t="e">
        <f>#REF!</f>
        <v>#REF!</v>
      </c>
      <c r="B123" s="2">
        <v>800</v>
      </c>
      <c r="C123" s="1" t="s">
        <v>33</v>
      </c>
      <c r="D123" s="1" t="s">
        <v>112</v>
      </c>
      <c r="E123" s="6" t="s">
        <v>4</v>
      </c>
      <c r="F123" s="8" t="s">
        <v>144</v>
      </c>
      <c r="G123" s="10">
        <v>44661</v>
      </c>
      <c r="H123" s="2" t="s">
        <v>128</v>
      </c>
      <c r="I123" s="2" t="s">
        <v>129</v>
      </c>
      <c r="J123" s="5" t="e">
        <f>IF(AND(B123=100, OR(AND(#REF!=#REF!, F123&lt;=#REF!), AND(#REF!=#REF!, F123&lt;=#REF!), AND(#REF!=#REF!, F123&lt;=#REF!), AND(#REF!=#REF!, F123&lt;=#REF!), AND(#REF!=#REF!, F123&lt;=#REF!))), "CR", " ")</f>
        <v>#REF!</v>
      </c>
      <c r="K123" s="5" t="e">
        <f>IF(AND(B123=200, OR(AND(#REF!=#REF!, F123&lt;=#REF!), AND(#REF!=#REF!, F123&lt;=#REF!), AND(#REF!=#REF!, F123&lt;=#REF!), AND(#REF!=#REF!, F123&lt;=#REF!), AND(#REF!=#REF!, F123&lt;=#REF!))), "CR", " ")</f>
        <v>#REF!</v>
      </c>
      <c r="L123" s="5" t="e">
        <f>IF(AND(B123=300, OR(AND(#REF!=#REF!, F123&lt;=#REF!), AND(#REF!=#REF!, F123&lt;=#REF!))), "CR", " ")</f>
        <v>#REF!</v>
      </c>
      <c r="M123" s="5" t="e">
        <f>IF(AND(B123=400, OR(AND(#REF!=#REF!, F123&lt;=#REF!), AND(#REF!=#REF!, F123&lt;=#REF!), AND(#REF!=#REF!, F123&lt;=#REF!), AND(#REF!=#REF!, F123&lt;=#REF!))), "CR", " ")</f>
        <v>#REF!</v>
      </c>
      <c r="N123" s="5" t="e">
        <f>IF(AND(B123=800, OR(AND(#REF!=#REF!, F123&lt;=#REF!), AND(#REF!=#REF!, F123&lt;=#REF!), AND(#REF!=#REF!, F123&lt;=#REF!), AND(#REF!=#REF!, F123&lt;=#REF!), AND(#REF!=#REF!, F123&lt;=#REF!))), "CR", " ")</f>
        <v>#REF!</v>
      </c>
      <c r="O123" s="5" t="e">
        <f>IF(AND(B123=1000, OR(AND(#REF!=#REF!, F123&lt;=#REF!), AND(#REF!=#REF!, F123&lt;=#REF!))), "CR", " ")</f>
        <v>#REF!</v>
      </c>
      <c r="P123" s="5" t="e">
        <f>IF(AND(B123=1500, OR(AND(#REF!=#REF!, F123&lt;=#REF!), AND(#REF!=#REF!, F123&lt;=#REF!), AND(#REF!=#REF!, F123&lt;=#REF!), AND(#REF!=#REF!, F123&lt;=#REF!), AND(#REF!=#REF!, F123&lt;=#REF!))), "CR", " ")</f>
        <v>#REF!</v>
      </c>
      <c r="Q123" s="5" t="e">
        <f>IF(AND(B123="1600 (Mile)",OR(AND(#REF!=#REF!,F123&lt;=#REF!),AND(#REF!=#REF!,F123&lt;=#REF!),AND(#REF!=#REF!,F123&lt;=#REF!),AND(#REF!=#REF!,F123&lt;=#REF!))),"CR"," ")</f>
        <v>#REF!</v>
      </c>
      <c r="R123" s="5" t="e">
        <f>IF(AND(B123=3000, OR(AND(#REF!=#REF!, F123&lt;=#REF!), AND(#REF!=#REF!, F123&lt;=#REF!), AND(#REF!=#REF!, F123&lt;=#REF!), AND(#REF!=#REF!, F123&lt;=#REF!))), "CR", " ")</f>
        <v>#REF!</v>
      </c>
      <c r="S123" s="5" t="e">
        <f>IF(AND(B123=5000, OR(AND(#REF!=#REF!, F123&lt;=#REF!), AND(#REF!=#REF!, F123&lt;=#REF!))), "CR", " ")</f>
        <v>#REF!</v>
      </c>
      <c r="T123" s="4" t="e">
        <f>IF(AND(B123=10000, OR(AND(#REF!=#REF!, F123&lt;=#REF!), AND(#REF!=#REF!, F123&lt;=#REF!))), "CR", " ")</f>
        <v>#REF!</v>
      </c>
      <c r="U123" s="4" t="e">
        <f>IF(AND(B123="high jump", OR(AND(#REF!=#REF!, F123&gt;=#REF!), AND(#REF!=#REF!, F123&gt;=#REF!), AND(#REF!=#REF!, F123&gt;=#REF!), AND(#REF!=#REF!, F123&gt;=#REF!), AND(#REF!=#REF!, F123&gt;=#REF!))), "CR", " ")</f>
        <v>#REF!</v>
      </c>
      <c r="V123" s="4" t="e">
        <f>IF(AND(B123="long jump", OR(AND(#REF!=#REF!, F123&gt;=#REF!), AND(#REF!=#REF!, F123&gt;=#REF!), AND(#REF!=#REF!, F123&gt;=#REF!), AND(#REF!=#REF!, F123&gt;=#REF!), AND(#REF!=#REF!, F123&gt;=#REF!))), "CR", " ")</f>
        <v>#REF!</v>
      </c>
      <c r="W123" s="4" t="e">
        <f>IF(AND(B123="triple jump", OR(AND(#REF!=#REF!, F123&gt;=#REF!), AND(#REF!=#REF!, F123&gt;=#REF!), AND(#REF!=#REF!, F123&gt;=#REF!), AND(#REF!=#REF!, F123&gt;=#REF!), AND(#REF!=#REF!, F123&gt;=#REF!))), "CR", " ")</f>
        <v>#REF!</v>
      </c>
      <c r="X123" s="4" t="e">
        <f>IF(AND(B123="pole vault", OR(AND(#REF!=#REF!, F123&gt;=#REF!), AND(#REF!=#REF!, F123&gt;=#REF!), AND(#REF!=#REF!, F123&gt;=#REF!), AND(#REF!=#REF!, F123&gt;=#REF!), AND(#REF!=#REF!, F123&gt;=#REF!))), "CR", " ")</f>
        <v>#REF!</v>
      </c>
      <c r="Y123" s="4" t="e">
        <f>IF(AND(B123="discus 1",#REF! =#REF!, F123&gt;=#REF!), "CR", " ")</f>
        <v>#REF!</v>
      </c>
      <c r="Z123" s="4" t="e">
        <f>IF(AND(B123="discus 1.25",#REF! =#REF!, F123&gt;=#REF!), "CR", " ")</f>
        <v>#REF!</v>
      </c>
      <c r="AA123" s="4" t="e">
        <f>IF(AND(B123="discus 1.5",#REF! =#REF!, F123&gt;=#REF!), "CR", " ")</f>
        <v>#REF!</v>
      </c>
      <c r="AB123" s="4" t="e">
        <f>IF(AND(B123="discus 1.75",#REF! =#REF!, F123&gt;=#REF!), "CR", " ")</f>
        <v>#REF!</v>
      </c>
      <c r="AC123" s="4" t="e">
        <f>IF(AND(B123="discus 2",#REF! =#REF!, F123&gt;=#REF!), "CR", " ")</f>
        <v>#REF!</v>
      </c>
      <c r="AD123" s="4" t="e">
        <f>IF(AND(B123="hammer 4",#REF! =#REF!, F123&gt;=#REF!), "CR", " ")</f>
        <v>#REF!</v>
      </c>
      <c r="AE123" s="4" t="e">
        <f>IF(AND(B123="hammer 5",#REF! =#REF!, F123&gt;=#REF!), "CR", " ")</f>
        <v>#REF!</v>
      </c>
      <c r="AF123" s="4" t="e">
        <f>IF(AND(B123="hammer 6",#REF! =#REF!, F123&gt;=#REF!), "CR", " ")</f>
        <v>#REF!</v>
      </c>
      <c r="AG123" s="4" t="e">
        <f>IF(AND(B123="hammer 7.26",#REF! =#REF!, F123&gt;=#REF!), "CR", " ")</f>
        <v>#REF!</v>
      </c>
      <c r="AH123" s="4" t="e">
        <f>IF(AND(B123="javelin 400",#REF! =#REF!, F123&gt;=#REF!), "CR", " ")</f>
        <v>#REF!</v>
      </c>
      <c r="AI123" s="4" t="e">
        <f>IF(AND(B123="javelin 600",#REF! =#REF!, F123&gt;=#REF!), "CR", " ")</f>
        <v>#REF!</v>
      </c>
      <c r="AJ123" s="4" t="e">
        <f>IF(AND(B123="javelin 700",#REF! =#REF!, F123&gt;=#REF!), "CR", " ")</f>
        <v>#REF!</v>
      </c>
      <c r="AK123" s="4" t="e">
        <f>IF(AND(B123="javelin 800", OR(AND(#REF!=#REF!, F123&gt;=#REF!), AND(#REF!=#REF!, F123&gt;=#REF!))), "CR", " ")</f>
        <v>#REF!</v>
      </c>
      <c r="AL123" s="4" t="e">
        <f>IF(AND(B123="shot 3",#REF! =#REF!, F123&gt;=#REF!), "CR", " ")</f>
        <v>#REF!</v>
      </c>
      <c r="AM123" s="4" t="e">
        <f>IF(AND(B123="shot 4",#REF! =#REF!, F123&gt;=#REF!), "CR", " ")</f>
        <v>#REF!</v>
      </c>
      <c r="AN123" s="4" t="e">
        <f>IF(AND(B123="shot 5",#REF! =#REF!, F123&gt;=#REF!), "CR", " ")</f>
        <v>#REF!</v>
      </c>
      <c r="AO123" s="4" t="e">
        <f>IF(AND(B123="shot 6",#REF! =#REF!, F123&gt;=#REF!), "CR", " ")</f>
        <v>#REF!</v>
      </c>
      <c r="AP123" s="4" t="e">
        <f>IF(AND(B123="shot 7.26",#REF! =#REF!, F123&gt;=#REF!), "CR", " ")</f>
        <v>#REF!</v>
      </c>
      <c r="AQ123" s="4" t="e">
        <f>IF(AND(B123="60H",OR(AND(#REF!=#REF!,F123&lt;=#REF!),AND(#REF!=#REF!,F123&lt;=#REF!),AND(#REF!=#REF!,F123&lt;=#REF!),AND(#REF!=#REF!,F123&lt;=#REF!),AND(#REF!=#REF!,F123&lt;=#REF!))),"CR"," ")</f>
        <v>#REF!</v>
      </c>
      <c r="AR123" s="4" t="e">
        <f>IF(AND(B123="75H", AND(#REF!=#REF!, F123&lt;=#REF!)), "CR", " ")</f>
        <v>#REF!</v>
      </c>
      <c r="AS123" s="4" t="e">
        <f>IF(AND(B123="80H", AND(#REF!=#REF!, F123&lt;=#REF!)), "CR", " ")</f>
        <v>#REF!</v>
      </c>
      <c r="AT123" s="4" t="e">
        <f>IF(AND(B123="100H", AND(#REF!=#REF!, F123&lt;=#REF!)), "CR", " ")</f>
        <v>#REF!</v>
      </c>
      <c r="AU123" s="4" t="e">
        <f>IF(AND(B123="110H", OR(AND(#REF!=#REF!, F123&lt;=#REF!), AND(#REF!=#REF!, F123&lt;=#REF!))), "CR", " ")</f>
        <v>#REF!</v>
      </c>
      <c r="AV123" s="4" t="e">
        <f>IF(AND(B123="400H", OR(AND(#REF!=#REF!, F123&lt;=#REF!), AND(#REF!=#REF!, F123&lt;=#REF!), AND(#REF!=#REF!, F123&lt;=#REF!), AND(#REF!=#REF!, F123&lt;=#REF!))), "CR", " ")</f>
        <v>#REF!</v>
      </c>
      <c r="AW123" s="4" t="e">
        <f>IF(AND(B123="1500SC", AND(#REF!=#REF!, F123&lt;=#REF!)), "CR", " ")</f>
        <v>#REF!</v>
      </c>
      <c r="AX123" s="4" t="e">
        <f>IF(AND(B123="2000SC", OR(AND(#REF!=#REF!, F123&lt;=#REF!), AND(#REF!=#REF!, F123&lt;=#REF!))), "CR", " ")</f>
        <v>#REF!</v>
      </c>
      <c r="AY123" s="4" t="e">
        <f>IF(AND(B123="3000SC", OR(AND(#REF!=#REF!, F123&lt;=#REF!), AND(#REF!=#REF!, F123&lt;=#REF!))), "CR", " ")</f>
        <v>#REF!</v>
      </c>
      <c r="AZ123" s="5" t="e">
        <f>IF(AND(B123="4x100", OR(AND(#REF!=#REF!, F123&lt;=#REF!), AND(#REF!=#REF!, F123&lt;=#REF!), AND(#REF!=#REF!, F123&lt;=#REF!), AND(#REF!=#REF!, F123&lt;=#REF!), AND(#REF!=#REF!, F123&lt;=#REF!))), "CR", " ")</f>
        <v>#REF!</v>
      </c>
      <c r="BA123" s="5" t="e">
        <f>IF(AND(B123="4x200", OR(AND(#REF!=#REF!, F123&lt;=#REF!), AND(#REF!=#REF!, F123&lt;=#REF!), AND(#REF!=#REF!, F123&lt;=#REF!), AND(#REF!=#REF!, F123&lt;=#REF!), AND(#REF!=#REF!, F123&lt;=#REF!))), "CR", " ")</f>
        <v>#REF!</v>
      </c>
      <c r="BB123" s="5" t="e">
        <f>IF(AND(B123="4x300", AND(#REF!=#REF!, F123&lt;=#REF!)), "CR", " ")</f>
        <v>#REF!</v>
      </c>
      <c r="BC123" s="5" t="e">
        <f>IF(AND(B123="4x400", OR(AND(#REF!=#REF!, F123&lt;=#REF!), AND(#REF!=#REF!, F123&lt;=#REF!), AND(#REF!=#REF!, F123&lt;=#REF!), AND(#REF!=#REF!, F123&lt;=#REF!))), "CR", " ")</f>
        <v>#REF!</v>
      </c>
      <c r="BD123" s="5" t="e">
        <f>IF(AND(B123="3x800", OR(AND(#REF!=#REF!, F123&lt;=#REF!), AND(#REF!=#REF!, F123&lt;=#REF!), AND(#REF!=#REF!, F123&lt;=#REF!))), "CR", " ")</f>
        <v>#REF!</v>
      </c>
      <c r="BE123" s="5" t="e">
        <f>IF(AND(B123="pentathlon", OR(AND(#REF!=#REF!, F123&gt;=#REF!), AND(#REF!=#REF!, F123&gt;=#REF!),AND(#REF!=#REF!, F123&gt;=#REF!),AND(#REF!=#REF!, F123&gt;=#REF!))), "CR", " ")</f>
        <v>#REF!</v>
      </c>
      <c r="BF123" s="5" t="e">
        <f>IF(AND(B123="heptathlon", OR(AND(#REF!=#REF!, F123&gt;=#REF!), AND(#REF!=#REF!, F123&gt;=#REF!))), "CR", " ")</f>
        <v>#REF!</v>
      </c>
      <c r="BG123" s="5" t="e">
        <f>IF(AND(B123="decathlon", OR(AND(#REF!=#REF!, F123&gt;=#REF!), AND(#REF!=#REF!, F123&gt;=#REF!),AND(#REF!=#REF!, F123&gt;=#REF!))), "CR", " ")</f>
        <v>#REF!</v>
      </c>
    </row>
    <row r="124" spans="1:61" hidden="1">
      <c r="A124" s="1" t="e">
        <f>#REF!</f>
        <v>#REF!</v>
      </c>
      <c r="B124" s="2">
        <v>800</v>
      </c>
      <c r="C124" t="s">
        <v>319</v>
      </c>
      <c r="D124" s="16" t="s">
        <v>320</v>
      </c>
      <c r="E124" s="15" t="s">
        <v>4</v>
      </c>
      <c r="F124" s="8" t="s">
        <v>379</v>
      </c>
      <c r="G124" s="9">
        <v>44786</v>
      </c>
      <c r="H124" s="1" t="s">
        <v>261</v>
      </c>
      <c r="I124" s="1" t="s">
        <v>332</v>
      </c>
      <c r="J124" s="5" t="e">
        <f>IF(AND(B124=100, OR(AND(#REF!=#REF!,#REF! &lt;=#REF!), AND(#REF!=#REF!,#REF! &lt;=#REF!), AND(#REF!=#REF!,#REF! &lt;=#REF!), AND(#REF!=#REF!,#REF! &lt;=#REF!), AND(#REF!=#REF!,#REF! &lt;=#REF!))), "CR", " ")</f>
        <v>#REF!</v>
      </c>
      <c r="K124" s="5" t="e">
        <f>IF(AND(B124=200, OR(AND(#REF!=#REF!,#REF! &lt;=#REF!), AND(#REF!=#REF!,#REF! &lt;=#REF!), AND(#REF!=#REF!,#REF! &lt;=#REF!), AND(#REF!=#REF!,#REF! &lt;=#REF!), AND(#REF!=#REF!,#REF! &lt;=#REF!))), "CR", " ")</f>
        <v>#REF!</v>
      </c>
      <c r="L124" s="5" t="e">
        <f>IF(AND(B124=300, OR(AND(#REF!=#REF!,#REF! &lt;=#REF!), AND(#REF!=#REF!,#REF! &lt;=#REF!))), "CR", " ")</f>
        <v>#REF!</v>
      </c>
      <c r="M124" s="5" t="e">
        <f>IF(AND(B124=400, OR(AND(#REF!=#REF!,#REF! &lt;=#REF!), AND(#REF!=#REF!,#REF! &lt;=#REF!), AND(#REF!=#REF!,#REF! &lt;=#REF!), AND(#REF!=#REF!,#REF! &lt;=#REF!))), "CR", " ")</f>
        <v>#REF!</v>
      </c>
      <c r="N124" s="5" t="e">
        <f>IF(AND(B124=800, OR(AND(#REF!=#REF!,#REF! &lt;=#REF!), AND(#REF!=#REF!,#REF! &lt;=#REF!), AND(#REF!=#REF!,#REF! &lt;=#REF!), AND(#REF!=#REF!,#REF! &lt;=#REF!), AND(#REF!=#REF!,#REF! &lt;=#REF!))), "CR", " ")</f>
        <v>#REF!</v>
      </c>
      <c r="O124" s="5" t="e">
        <f>IF(AND(B124=1000, OR(AND(#REF!=#REF!,#REF! &lt;=#REF!), AND(#REF!=#REF!,#REF! &lt;=#REF!))), "CR", " ")</f>
        <v>#REF!</v>
      </c>
      <c r="P124" s="5" t="e">
        <f>IF(AND(B124=1500, OR(AND(#REF!=#REF!,#REF! &lt;=#REF!), AND(#REF!=#REF!,#REF! &lt;=#REF!), AND(#REF!=#REF!,#REF! &lt;=#REF!), AND(#REF!=#REF!,#REF! &lt;=#REF!), AND(#REF!=#REF!,#REF! &lt;=#REF!))), "CR", " ")</f>
        <v>#REF!</v>
      </c>
      <c r="Q124" s="5" t="e">
        <f>IF(AND(B124="1600 (Mile)",OR(AND(#REF!=#REF!,#REF!&lt;=#REF!),AND(#REF!=#REF!,#REF!&lt;=#REF!),AND(#REF!=#REF!,#REF!&lt;=#REF!),AND(#REF!=#REF!,#REF!&lt;=#REF!))),"CR"," ")</f>
        <v>#REF!</v>
      </c>
      <c r="R124" s="5" t="e">
        <f>IF(AND(B124=3000, OR(AND(#REF!=#REF!,#REF! &lt;=#REF!), AND(#REF!=#REF!,#REF! &lt;=#REF!), AND(#REF!=#REF!,#REF! &lt;=#REF!), AND(#REF!=#REF!,#REF! &lt;=#REF!))), "CR", " ")</f>
        <v>#REF!</v>
      </c>
      <c r="S124" s="5" t="e">
        <f>IF(AND(B124=5000, OR(AND(#REF!=#REF!,#REF! &lt;=#REF!), AND(#REF!=#REF!,#REF! &lt;=#REF!))), "CR", " ")</f>
        <v>#REF!</v>
      </c>
      <c r="T124" s="4" t="e">
        <f>IF(AND(B124=10000, OR(AND(#REF!=#REF!,#REF! &lt;=#REF!), AND(#REF!=#REF!,#REF! &lt;=#REF!))), "CR", " ")</f>
        <v>#REF!</v>
      </c>
      <c r="U124" s="4" t="e">
        <f>IF(AND(B124="high jump", OR(AND(#REF!=#REF!,#REF! &gt;=#REF!), AND(#REF!=#REF!,#REF! &gt;=#REF!), AND(#REF!=#REF!,#REF! &gt;=#REF!), AND(#REF!=#REF!,#REF! &gt;=#REF!), AND(#REF!=#REF!,#REF! &gt;=#REF!))), "CR", " ")</f>
        <v>#REF!</v>
      </c>
      <c r="V124" s="4" t="e">
        <f>IF(AND(B124="long jump", OR(AND(#REF!=#REF!,#REF! &gt;=#REF!), AND(#REF!=#REF!,#REF! &gt;=#REF!), AND(#REF!=#REF!,#REF! &gt;=#REF!), AND(#REF!=#REF!,#REF! &gt;=#REF!), AND(#REF!=#REF!,#REF! &gt;=#REF!))), "CR", " ")</f>
        <v>#REF!</v>
      </c>
      <c r="W124" s="4" t="e">
        <f>IF(AND(B124="triple jump", OR(AND(#REF!=#REF!,#REF! &gt;=#REF!), AND(#REF!=#REF!,#REF! &gt;=#REF!), AND(#REF!=#REF!,#REF! &gt;=#REF!), AND(#REF!=#REF!,#REF! &gt;=#REF!), AND(#REF!=#REF!,#REF! &gt;=#REF!))), "CR", " ")</f>
        <v>#REF!</v>
      </c>
      <c r="X124" s="4" t="e">
        <f>IF(AND(B124="pole vault", OR(AND(#REF!=#REF!,#REF! &gt;=#REF!), AND(#REF!=#REF!,#REF! &gt;=#REF!), AND(#REF!=#REF!,#REF! &gt;=#REF!), AND(#REF!=#REF!,#REF! &gt;=#REF!), AND(#REF!=#REF!,#REF! &gt;=#REF!))), "CR", " ")</f>
        <v>#REF!</v>
      </c>
      <c r="Y124" s="4" t="e">
        <f>IF(AND(B124="discus 1",#REF! =#REF!,#REF! &gt;=#REF!), "CR", " ")</f>
        <v>#REF!</v>
      </c>
      <c r="Z124" s="4" t="e">
        <f>IF(AND(B124="discus 1.25",#REF! =#REF!,#REF! &gt;=#REF!), "CR", " ")</f>
        <v>#REF!</v>
      </c>
      <c r="AA124" s="4" t="e">
        <f>IF(AND(B124="discus 1.5",#REF! =#REF!,#REF! &gt;=#REF!), "CR", " ")</f>
        <v>#REF!</v>
      </c>
      <c r="AB124" s="4" t="e">
        <f>IF(AND(B124="discus 1.75",#REF! =#REF!,#REF! &gt;=#REF!), "CR", " ")</f>
        <v>#REF!</v>
      </c>
      <c r="AC124" s="4" t="e">
        <f>IF(AND(B124="discus 2",#REF! =#REF!,#REF! &gt;=#REF!), "CR", " ")</f>
        <v>#REF!</v>
      </c>
      <c r="AD124" s="4" t="e">
        <f>IF(AND(B124="hammer 4",#REF! =#REF!,#REF! &gt;=#REF!), "CR", " ")</f>
        <v>#REF!</v>
      </c>
      <c r="AE124" s="4" t="e">
        <f>IF(AND(B124="hammer 5",#REF! =#REF!,#REF! &gt;=#REF!), "CR", " ")</f>
        <v>#REF!</v>
      </c>
      <c r="AF124" s="4" t="e">
        <f>IF(AND(B124="hammer 6",#REF! =#REF!,#REF! &gt;=#REF!), "CR", " ")</f>
        <v>#REF!</v>
      </c>
      <c r="AG124" s="4" t="e">
        <f>IF(AND(B124="hammer 7.26",#REF! =#REF!,#REF! &gt;=#REF!), "CR", " ")</f>
        <v>#REF!</v>
      </c>
      <c r="AH124" s="4" t="e">
        <f>IF(AND(B124="javelin 400",#REF! =#REF!,#REF! &gt;=#REF!), "CR", " ")</f>
        <v>#REF!</v>
      </c>
      <c r="AI124" s="4" t="e">
        <f>IF(AND(B124="javelin 600",#REF! =#REF!,#REF! &gt;=#REF!), "CR", " ")</f>
        <v>#REF!</v>
      </c>
      <c r="AJ124" s="4" t="e">
        <f>IF(AND(B124="javelin 700",#REF! =#REF!,#REF! &gt;=#REF!), "CR", " ")</f>
        <v>#REF!</v>
      </c>
      <c r="AK124" s="4" t="e">
        <f>IF(AND(B124="javelin 800", OR(AND(#REF!=#REF!,#REF! &gt;=#REF!), AND(#REF!=#REF!,#REF! &gt;=#REF!))), "CR", " ")</f>
        <v>#REF!</v>
      </c>
      <c r="AL124" s="4" t="e">
        <f>IF(AND(B124="shot 3",#REF! =#REF!,#REF! &gt;=#REF!), "CR", " ")</f>
        <v>#REF!</v>
      </c>
      <c r="AM124" s="4" t="e">
        <f>IF(AND(B124="shot 4",#REF! =#REF!,#REF! &gt;=#REF!), "CR", " ")</f>
        <v>#REF!</v>
      </c>
      <c r="AN124" s="4" t="e">
        <f>IF(AND(B124="shot 5",#REF! =#REF!,#REF! &gt;=#REF!), "CR", " ")</f>
        <v>#REF!</v>
      </c>
      <c r="AO124" s="4" t="e">
        <f>IF(AND(B124="shot 6",#REF! =#REF!,#REF! &gt;=#REF!), "CR", " ")</f>
        <v>#REF!</v>
      </c>
      <c r="AP124" s="4" t="e">
        <f>IF(AND(B124="shot 7.26",#REF! =#REF!,#REF! &gt;=#REF!), "CR", " ")</f>
        <v>#REF!</v>
      </c>
      <c r="AQ124" s="4" t="e">
        <f>IF(AND(B124="60H",OR(AND(#REF!=#REF!,#REF!&lt;=#REF!),AND(#REF!=#REF!,#REF!&lt;=#REF!),AND(#REF!=#REF!,#REF!&lt;=#REF!),AND(#REF!=#REF!,#REF!&lt;=#REF!),AND(#REF!=#REF!,#REF!&lt;=#REF!))),"CR"," ")</f>
        <v>#REF!</v>
      </c>
      <c r="AR124" s="4" t="e">
        <f>IF(AND(B124="75H", AND(#REF!=#REF!,#REF! &lt;=#REF!)), "CR", " ")</f>
        <v>#REF!</v>
      </c>
      <c r="AS124" s="4" t="e">
        <f>IF(AND(B124="80H", AND(#REF!=#REF!,#REF! &lt;=#REF!)), "CR", " ")</f>
        <v>#REF!</v>
      </c>
      <c r="AT124" s="4" t="e">
        <f>IF(AND(B124="100H", AND(#REF!=#REF!,#REF! &lt;=#REF!)), "CR", " ")</f>
        <v>#REF!</v>
      </c>
      <c r="AU124" s="4" t="e">
        <f>IF(AND(B124="110H", OR(AND(#REF!=#REF!,#REF! &lt;=#REF!), AND(#REF!=#REF!,#REF! &lt;=#REF!))), "CR", " ")</f>
        <v>#REF!</v>
      </c>
      <c r="AV124" s="4" t="e">
        <f>IF(AND(B124="400H", OR(AND(#REF!=#REF!,#REF! &lt;=#REF!), AND(#REF!=#REF!,#REF! &lt;=#REF!), AND(#REF!=#REF!,#REF! &lt;=#REF!), AND(#REF!=#REF!,#REF! &lt;=#REF!))), "CR", " ")</f>
        <v>#REF!</v>
      </c>
      <c r="AW124" s="4" t="e">
        <f>IF(AND(B124="1500SC", AND(#REF!=#REF!,#REF! &lt;=#REF!)), "CR", " ")</f>
        <v>#REF!</v>
      </c>
      <c r="AX124" s="4" t="e">
        <f>IF(AND(B124="2000SC", OR(AND(#REF!=#REF!,#REF! &lt;=#REF!), AND(#REF!=#REF!,#REF! &lt;=#REF!))), "CR", " ")</f>
        <v>#REF!</v>
      </c>
      <c r="AY124" s="4" t="e">
        <f>IF(AND(B124="3000SC", OR(AND(#REF!=#REF!,#REF! &lt;=#REF!), AND(#REF!=#REF!,#REF! &lt;=#REF!))), "CR", " ")</f>
        <v>#REF!</v>
      </c>
      <c r="AZ124" s="5" t="e">
        <f>IF(AND(B124="4x100", OR(AND(#REF!=#REF!,#REF! &lt;=#REF!), AND(#REF!=#REF!,#REF! &lt;=#REF!), AND(#REF!=#REF!,#REF! &lt;=#REF!), AND(#REF!=#REF!,#REF! &lt;=#REF!), AND(#REF!=#REF!,#REF! &lt;=#REF!))), "CR", " ")</f>
        <v>#REF!</v>
      </c>
      <c r="BA124" s="5" t="e">
        <f>IF(AND(B124="4x200", OR(AND(#REF!=#REF!,#REF! &lt;=#REF!), AND(#REF!=#REF!,#REF! &lt;=#REF!), AND(#REF!=#REF!,#REF! &lt;=#REF!), AND(#REF!=#REF!,#REF! &lt;=#REF!), AND(#REF!=#REF!,#REF! &lt;=#REF!))), "CR", " ")</f>
        <v>#REF!</v>
      </c>
      <c r="BB124" s="5" t="e">
        <f>IF(AND(B124="4x300", AND(#REF!=#REF!,#REF! &lt;=#REF!)), "CR", " ")</f>
        <v>#REF!</v>
      </c>
      <c r="BC124" s="5" t="e">
        <f>IF(AND(B124="4x400", OR(AND(#REF!=#REF!,#REF! &lt;=#REF!), AND(#REF!=#REF!,#REF! &lt;=#REF!), AND(#REF!=#REF!,#REF! &lt;=#REF!), AND(#REF!=#REF!,#REF! &lt;=#REF!))), "CR", " ")</f>
        <v>#REF!</v>
      </c>
      <c r="BD124" s="5" t="e">
        <f>IF(AND(B124="3x800", OR(AND(#REF!=#REF!,#REF! &lt;=#REF!), AND(#REF!=#REF!,#REF! &lt;=#REF!), AND(#REF!=#REF!,#REF! &lt;=#REF!))), "CR", " ")</f>
        <v>#REF!</v>
      </c>
      <c r="BE124" s="5" t="e">
        <f>IF(AND(B124="pentathlon", OR(AND(#REF!=#REF!,#REF! &gt;=#REF!), AND(#REF!=#REF!,#REF! &gt;=#REF!),AND(#REF!=#REF!,#REF! &gt;=#REF!),AND(#REF!=#REF!,#REF! &gt;=#REF!))), "CR", " ")</f>
        <v>#REF!</v>
      </c>
      <c r="BF124" s="5" t="e">
        <f>IF(AND(B124="heptathlon", OR(AND(#REF!=#REF!,#REF! &gt;=#REF!), AND(#REF!=#REF!,#REF! &gt;=#REF!))), "CR", " ")</f>
        <v>#REF!</v>
      </c>
      <c r="BG124" s="5" t="e">
        <f>IF(AND(B124="decathlon", OR(AND(#REF!=#REF!,#REF! &gt;=#REF!), AND(#REF!=#REF!,#REF! &gt;=#REF!),AND(#REF!=#REF!,#REF! &gt;=#REF!))), "CR", " ")</f>
        <v>#REF!</v>
      </c>
    </row>
    <row r="125" spans="1:61">
      <c r="A125" s="1" t="e">
        <f>#REF!</f>
        <v>#REF!</v>
      </c>
      <c r="B125" s="2">
        <v>800</v>
      </c>
      <c r="C125" s="1" t="s">
        <v>50</v>
      </c>
      <c r="D125" s="1" t="s">
        <v>96</v>
      </c>
      <c r="E125" s="6" t="s">
        <v>5</v>
      </c>
      <c r="F125" s="8" t="s">
        <v>266</v>
      </c>
      <c r="G125" s="10">
        <v>44723</v>
      </c>
      <c r="H125" s="2" t="s">
        <v>155</v>
      </c>
      <c r="I125" s="2" t="s">
        <v>267</v>
      </c>
      <c r="J125" s="5" t="e">
        <f>IF(AND(B125=100, OR(AND(#REF!=#REF!, F125&lt;=#REF!), AND(#REF!=#REF!, F125&lt;=#REF!), AND(#REF!=#REF!, F125&lt;=#REF!), AND(#REF!=#REF!, F125&lt;=#REF!), AND(#REF!=#REF!, F125&lt;=#REF!))), "CR", " ")</f>
        <v>#REF!</v>
      </c>
      <c r="K125" s="5" t="e">
        <f>IF(AND(B125=200, OR(AND(#REF!=#REF!, F125&lt;=#REF!), AND(#REF!=#REF!, F125&lt;=#REF!), AND(#REF!=#REF!, F125&lt;=#REF!), AND(#REF!=#REF!, F125&lt;=#REF!), AND(#REF!=#REF!, F125&lt;=#REF!))), "CR", " ")</f>
        <v>#REF!</v>
      </c>
      <c r="L125" s="5" t="e">
        <f>IF(AND(B125=300, OR(AND(#REF!=#REF!, F125&lt;=#REF!), AND(#REF!=#REF!, F125&lt;=#REF!))), "CR", " ")</f>
        <v>#REF!</v>
      </c>
      <c r="M125" s="5" t="e">
        <f>IF(AND(B125=400, OR(AND(#REF!=#REF!, F125&lt;=#REF!), AND(#REF!=#REF!, F125&lt;=#REF!), AND(#REF!=#REF!, F125&lt;=#REF!), AND(#REF!=#REF!, F125&lt;=#REF!))), "CR", " ")</f>
        <v>#REF!</v>
      </c>
      <c r="N125" s="5" t="e">
        <f>IF(AND(B125=800, OR(AND(#REF!=#REF!, F125&lt;=#REF!), AND(#REF!=#REF!, F125&lt;=#REF!), AND(#REF!=#REF!, F125&lt;=#REF!), AND(#REF!=#REF!, F125&lt;=#REF!), AND(#REF!=#REF!, F125&lt;=#REF!))), "CR", " ")</f>
        <v>#REF!</v>
      </c>
      <c r="O125" s="5" t="e">
        <f>IF(AND(B125=1000, OR(AND(#REF!=#REF!, F125&lt;=#REF!), AND(#REF!=#REF!, F125&lt;=#REF!))), "CR", " ")</f>
        <v>#REF!</v>
      </c>
      <c r="P125" s="5" t="e">
        <f>IF(AND(B125=1500, OR(AND(#REF!=#REF!, F125&lt;=#REF!), AND(#REF!=#REF!, F125&lt;=#REF!), AND(#REF!=#REF!, F125&lt;=#REF!), AND(#REF!=#REF!, F125&lt;=#REF!), AND(#REF!=#REF!, F125&lt;=#REF!))), "CR", " ")</f>
        <v>#REF!</v>
      </c>
      <c r="Q125" s="5" t="e">
        <f>IF(AND(B125="1600 (Mile)",OR(AND(#REF!=#REF!,F125&lt;=#REF!),AND(#REF!=#REF!,F125&lt;=#REF!),AND(#REF!=#REF!,F125&lt;=#REF!),AND(#REF!=#REF!,F125&lt;=#REF!))),"CR"," ")</f>
        <v>#REF!</v>
      </c>
      <c r="R125" s="5" t="e">
        <f>IF(AND(B125=3000, OR(AND(#REF!=#REF!, F125&lt;=#REF!), AND(#REF!=#REF!, F125&lt;=#REF!), AND(#REF!=#REF!, F125&lt;=#REF!), AND(#REF!=#REF!, F125&lt;=#REF!))), "CR", " ")</f>
        <v>#REF!</v>
      </c>
      <c r="S125" s="5" t="e">
        <f>IF(AND(B125=5000, OR(AND(#REF!=#REF!, F125&lt;=#REF!), AND(#REF!=#REF!, F125&lt;=#REF!))), "CR", " ")</f>
        <v>#REF!</v>
      </c>
      <c r="T125" s="4" t="e">
        <f>IF(AND(B125=10000, OR(AND(#REF!=#REF!, F125&lt;=#REF!), AND(#REF!=#REF!, F125&lt;=#REF!))), "CR", " ")</f>
        <v>#REF!</v>
      </c>
      <c r="U125" s="4" t="e">
        <f>IF(AND(B125="high jump", OR(AND(#REF!=#REF!, F125&gt;=#REF!), AND(#REF!=#REF!, F125&gt;=#REF!), AND(#REF!=#REF!, F125&gt;=#REF!), AND(#REF!=#REF!, F125&gt;=#REF!), AND(#REF!=#REF!, F125&gt;=#REF!))), "CR", " ")</f>
        <v>#REF!</v>
      </c>
      <c r="V125" s="4" t="e">
        <f>IF(AND(B125="long jump", OR(AND(#REF!=#REF!, F125&gt;=#REF!), AND(#REF!=#REF!, F125&gt;=#REF!), AND(#REF!=#REF!, F125&gt;=#REF!), AND(#REF!=#REF!, F125&gt;=#REF!), AND(#REF!=#REF!, F125&gt;=#REF!))), "CR", " ")</f>
        <v>#REF!</v>
      </c>
      <c r="W125" s="4" t="e">
        <f>IF(AND(B125="triple jump", OR(AND(#REF!=#REF!, F125&gt;=#REF!), AND(#REF!=#REF!, F125&gt;=#REF!), AND(#REF!=#REF!, F125&gt;=#REF!), AND(#REF!=#REF!, F125&gt;=#REF!), AND(#REF!=#REF!, F125&gt;=#REF!))), "CR", " ")</f>
        <v>#REF!</v>
      </c>
      <c r="X125" s="4" t="e">
        <f>IF(AND(B125="pole vault", OR(AND(#REF!=#REF!, F125&gt;=#REF!), AND(#REF!=#REF!, F125&gt;=#REF!), AND(#REF!=#REF!, F125&gt;=#REF!), AND(#REF!=#REF!, F125&gt;=#REF!), AND(#REF!=#REF!, F125&gt;=#REF!))), "CR", " ")</f>
        <v>#REF!</v>
      </c>
      <c r="Y125" s="4" t="e">
        <f>IF(AND(B125="discus 1",#REF! =#REF!, F125&gt;=#REF!), "CR", " ")</f>
        <v>#REF!</v>
      </c>
      <c r="Z125" s="4" t="e">
        <f>IF(AND(B125="discus 1.25",#REF! =#REF!, F125&gt;=#REF!), "CR", " ")</f>
        <v>#REF!</v>
      </c>
      <c r="AA125" s="4" t="e">
        <f>IF(AND(B125="discus 1.5",#REF! =#REF!, F125&gt;=#REF!), "CR", " ")</f>
        <v>#REF!</v>
      </c>
      <c r="AB125" s="4" t="e">
        <f>IF(AND(B125="discus 1.75",#REF! =#REF!, F125&gt;=#REF!), "CR", " ")</f>
        <v>#REF!</v>
      </c>
      <c r="AC125" s="4" t="e">
        <f>IF(AND(B125="discus 2",#REF! =#REF!, F125&gt;=#REF!), "CR", " ")</f>
        <v>#REF!</v>
      </c>
      <c r="AD125" s="4" t="e">
        <f>IF(AND(B125="hammer 4",#REF! =#REF!, F125&gt;=#REF!), "CR", " ")</f>
        <v>#REF!</v>
      </c>
      <c r="AE125" s="4" t="e">
        <f>IF(AND(B125="hammer 5",#REF! =#REF!, F125&gt;=#REF!), "CR", " ")</f>
        <v>#REF!</v>
      </c>
      <c r="AF125" s="4" t="e">
        <f>IF(AND(B125="hammer 6",#REF! =#REF!, F125&gt;=#REF!), "CR", " ")</f>
        <v>#REF!</v>
      </c>
      <c r="AG125" s="4" t="e">
        <f>IF(AND(B125="hammer 7.26",#REF! =#REF!, F125&gt;=#REF!), "CR", " ")</f>
        <v>#REF!</v>
      </c>
      <c r="AH125" s="4" t="e">
        <f>IF(AND(B125="javelin 400",#REF! =#REF!, F125&gt;=#REF!), "CR", " ")</f>
        <v>#REF!</v>
      </c>
      <c r="AI125" s="4" t="e">
        <f>IF(AND(B125="javelin 600",#REF! =#REF!, F125&gt;=#REF!), "CR", " ")</f>
        <v>#REF!</v>
      </c>
      <c r="AJ125" s="4" t="e">
        <f>IF(AND(B125="javelin 700",#REF! =#REF!, F125&gt;=#REF!), "CR", " ")</f>
        <v>#REF!</v>
      </c>
      <c r="AK125" s="4" t="e">
        <f>IF(AND(B125="javelin 800", OR(AND(#REF!=#REF!, F125&gt;=#REF!), AND(#REF!=#REF!, F125&gt;=#REF!))), "CR", " ")</f>
        <v>#REF!</v>
      </c>
      <c r="AL125" s="4" t="e">
        <f>IF(AND(B125="shot 3",#REF! =#REF!, F125&gt;=#REF!), "CR", " ")</f>
        <v>#REF!</v>
      </c>
      <c r="AM125" s="4" t="e">
        <f>IF(AND(B125="shot 4",#REF! =#REF!, F125&gt;=#REF!), "CR", " ")</f>
        <v>#REF!</v>
      </c>
      <c r="AN125" s="4" t="e">
        <f>IF(AND(B125="shot 5",#REF! =#REF!, F125&gt;=#REF!), "CR", " ")</f>
        <v>#REF!</v>
      </c>
      <c r="AO125" s="4" t="e">
        <f>IF(AND(B125="shot 6",#REF! =#REF!, F125&gt;=#REF!), "CR", " ")</f>
        <v>#REF!</v>
      </c>
      <c r="AP125" s="4" t="e">
        <f>IF(AND(B125="shot 7.26",#REF! =#REF!, F125&gt;=#REF!), "CR", " ")</f>
        <v>#REF!</v>
      </c>
      <c r="AQ125" s="4" t="e">
        <f>IF(AND(B125="60H",OR(AND(#REF!=#REF!,F125&lt;=#REF!),AND(#REF!=#REF!,F125&lt;=#REF!),AND(#REF!=#REF!,F125&lt;=#REF!),AND(#REF!=#REF!,F125&lt;=#REF!),AND(#REF!=#REF!,F125&lt;=#REF!))),"CR"," ")</f>
        <v>#REF!</v>
      </c>
      <c r="AR125" s="4" t="e">
        <f>IF(AND(B125="75H", AND(#REF!=#REF!, F125&lt;=#REF!)), "CR", " ")</f>
        <v>#REF!</v>
      </c>
      <c r="AS125" s="4" t="e">
        <f>IF(AND(B125="80H", AND(#REF!=#REF!, F125&lt;=#REF!)), "CR", " ")</f>
        <v>#REF!</v>
      </c>
      <c r="AT125" s="4" t="e">
        <f>IF(AND(B125="100H", AND(#REF!=#REF!, F125&lt;=#REF!)), "CR", " ")</f>
        <v>#REF!</v>
      </c>
      <c r="AU125" s="4" t="e">
        <f>IF(AND(B125="110H", OR(AND(#REF!=#REF!, F125&lt;=#REF!), AND(#REF!=#REF!, F125&lt;=#REF!))), "CR", " ")</f>
        <v>#REF!</v>
      </c>
      <c r="AV125" s="4" t="e">
        <f>IF(AND(B125="400H", OR(AND(#REF!=#REF!, F125&lt;=#REF!), AND(#REF!=#REF!, F125&lt;=#REF!), AND(#REF!=#REF!, F125&lt;=#REF!), AND(#REF!=#REF!, F125&lt;=#REF!))), "CR", " ")</f>
        <v>#REF!</v>
      </c>
      <c r="AW125" s="4" t="e">
        <f>IF(AND(B125="1500SC", AND(#REF!=#REF!, F125&lt;=#REF!)), "CR", " ")</f>
        <v>#REF!</v>
      </c>
      <c r="AX125" s="4" t="e">
        <f>IF(AND(B125="2000SC", OR(AND(#REF!=#REF!, F125&lt;=#REF!), AND(#REF!=#REF!, F125&lt;=#REF!))), "CR", " ")</f>
        <v>#REF!</v>
      </c>
      <c r="AY125" s="4" t="e">
        <f>IF(AND(B125="3000SC", OR(AND(#REF!=#REF!, F125&lt;=#REF!), AND(#REF!=#REF!, F125&lt;=#REF!))), "CR", " ")</f>
        <v>#REF!</v>
      </c>
      <c r="AZ125" s="5" t="e">
        <f>IF(AND(B125="4x100", OR(AND(#REF!=#REF!, F125&lt;=#REF!), AND(#REF!=#REF!, F125&lt;=#REF!), AND(#REF!=#REF!, F125&lt;=#REF!), AND(#REF!=#REF!, F125&lt;=#REF!), AND(#REF!=#REF!, F125&lt;=#REF!))), "CR", " ")</f>
        <v>#REF!</v>
      </c>
      <c r="BA125" s="5" t="e">
        <f>IF(AND(B125="4x200", OR(AND(#REF!=#REF!, F125&lt;=#REF!), AND(#REF!=#REF!, F125&lt;=#REF!), AND(#REF!=#REF!, F125&lt;=#REF!), AND(#REF!=#REF!, F125&lt;=#REF!), AND(#REF!=#REF!, F125&lt;=#REF!))), "CR", " ")</f>
        <v>#REF!</v>
      </c>
      <c r="BB125" s="5" t="e">
        <f>IF(AND(B125="4x300", AND(#REF!=#REF!, F125&lt;=#REF!)), "CR", " ")</f>
        <v>#REF!</v>
      </c>
      <c r="BC125" s="5" t="e">
        <f>IF(AND(B125="4x400", OR(AND(#REF!=#REF!, F125&lt;=#REF!), AND(#REF!=#REF!, F125&lt;=#REF!), AND(#REF!=#REF!, F125&lt;=#REF!), AND(#REF!=#REF!, F125&lt;=#REF!))), "CR", " ")</f>
        <v>#REF!</v>
      </c>
      <c r="BD125" s="5" t="e">
        <f>IF(AND(B125="3x800", OR(AND(#REF!=#REF!, F125&lt;=#REF!), AND(#REF!=#REF!, F125&lt;=#REF!), AND(#REF!=#REF!, F125&lt;=#REF!))), "CR", " ")</f>
        <v>#REF!</v>
      </c>
      <c r="BE125" s="5" t="e">
        <f>IF(AND(B125="pentathlon", OR(AND(#REF!=#REF!, F125&gt;=#REF!), AND(#REF!=#REF!, F125&gt;=#REF!),AND(#REF!=#REF!, F125&gt;=#REF!),AND(#REF!=#REF!, F125&gt;=#REF!))), "CR", " ")</f>
        <v>#REF!</v>
      </c>
      <c r="BF125" s="5" t="e">
        <f>IF(AND(B125="heptathlon", OR(AND(#REF!=#REF!, F125&gt;=#REF!), AND(#REF!=#REF!, F125&gt;=#REF!))), "CR", " ")</f>
        <v>#REF!</v>
      </c>
      <c r="BG125" s="5" t="e">
        <f>IF(AND(B125="decathlon", OR(AND(#REF!=#REF!, F125&gt;=#REF!), AND(#REF!=#REF!, F125&gt;=#REF!),AND(#REF!=#REF!, F125&gt;=#REF!))), "CR", " ")</f>
        <v>#REF!</v>
      </c>
    </row>
    <row r="126" spans="1:61" hidden="1">
      <c r="A126" s="1" t="e">
        <f>#REF!</f>
        <v>#REF!</v>
      </c>
      <c r="B126" s="2">
        <v>800</v>
      </c>
      <c r="C126" s="1" t="s">
        <v>48</v>
      </c>
      <c r="D126" s="1" t="s">
        <v>11</v>
      </c>
      <c r="E126" s="6" t="s">
        <v>8</v>
      </c>
      <c r="F126" s="8" t="s">
        <v>157</v>
      </c>
      <c r="G126" s="10">
        <v>44661</v>
      </c>
      <c r="H126" s="2" t="s">
        <v>128</v>
      </c>
      <c r="I126" s="2" t="s">
        <v>129</v>
      </c>
      <c r="J126" s="5" t="e">
        <f>IF(AND(B126=100, OR(AND(#REF!=#REF!, F126&lt;=#REF!), AND(#REF!=#REF!, F126&lt;=#REF!), AND(#REF!=#REF!, F126&lt;=#REF!), AND(#REF!=#REF!, F126&lt;=#REF!), AND(#REF!=#REF!, F126&lt;=#REF!))), "CR", " ")</f>
        <v>#REF!</v>
      </c>
      <c r="K126" s="5" t="e">
        <f>IF(AND(B126=200, OR(AND(#REF!=#REF!, F126&lt;=#REF!), AND(#REF!=#REF!, F126&lt;=#REF!), AND(#REF!=#REF!, F126&lt;=#REF!), AND(#REF!=#REF!, F126&lt;=#REF!), AND(#REF!=#REF!, F126&lt;=#REF!))), "CR", " ")</f>
        <v>#REF!</v>
      </c>
      <c r="L126" s="5" t="e">
        <f>IF(AND(B126=300, OR(AND(#REF!=#REF!, F126&lt;=#REF!), AND(#REF!=#REF!, F126&lt;=#REF!))), "CR", " ")</f>
        <v>#REF!</v>
      </c>
      <c r="M126" s="5" t="e">
        <f>IF(AND(B126=400, OR(AND(#REF!=#REF!, F126&lt;=#REF!), AND(#REF!=#REF!, F126&lt;=#REF!), AND(#REF!=#REF!, F126&lt;=#REF!), AND(#REF!=#REF!, F126&lt;=#REF!))), "CR", " ")</f>
        <v>#REF!</v>
      </c>
      <c r="N126" s="5" t="e">
        <f>IF(AND(B126=800, OR(AND(#REF!=#REF!, F126&lt;=#REF!), AND(#REF!=#REF!, F126&lt;=#REF!), AND(#REF!=#REF!, F126&lt;=#REF!), AND(#REF!=#REF!, F126&lt;=#REF!), AND(#REF!=#REF!, F126&lt;=#REF!))), "CR", " ")</f>
        <v>#REF!</v>
      </c>
      <c r="O126" s="5" t="e">
        <f>IF(AND(B126=1000, OR(AND(#REF!=#REF!, F126&lt;=#REF!), AND(#REF!=#REF!, F126&lt;=#REF!))), "CR", " ")</f>
        <v>#REF!</v>
      </c>
      <c r="P126" s="5" t="e">
        <f>IF(AND(B126=1500, OR(AND(#REF!=#REF!, F126&lt;=#REF!), AND(#REF!=#REF!, F126&lt;=#REF!), AND(#REF!=#REF!, F126&lt;=#REF!), AND(#REF!=#REF!, F126&lt;=#REF!), AND(#REF!=#REF!, F126&lt;=#REF!))), "CR", " ")</f>
        <v>#REF!</v>
      </c>
      <c r="Q126" s="5" t="e">
        <f>IF(AND(B126="1600 (Mile)",OR(AND(#REF!=#REF!,F126&lt;=#REF!),AND(#REF!=#REF!,F126&lt;=#REF!),AND(#REF!=#REF!,F126&lt;=#REF!),AND(#REF!=#REF!,F126&lt;=#REF!))),"CR"," ")</f>
        <v>#REF!</v>
      </c>
      <c r="R126" s="5" t="e">
        <f>IF(AND(B126=3000, OR(AND(#REF!=#REF!, F126&lt;=#REF!), AND(#REF!=#REF!, F126&lt;=#REF!), AND(#REF!=#REF!, F126&lt;=#REF!), AND(#REF!=#REF!, F126&lt;=#REF!))), "CR", " ")</f>
        <v>#REF!</v>
      </c>
      <c r="S126" s="5" t="e">
        <f>IF(AND(B126=5000, OR(AND(#REF!=#REF!, F126&lt;=#REF!), AND(#REF!=#REF!, F126&lt;=#REF!))), "CR", " ")</f>
        <v>#REF!</v>
      </c>
      <c r="T126" s="4" t="e">
        <f>IF(AND(B126=10000, OR(AND(#REF!=#REF!, F126&lt;=#REF!), AND(#REF!=#REF!, F126&lt;=#REF!))), "CR", " ")</f>
        <v>#REF!</v>
      </c>
      <c r="U126" s="4" t="e">
        <f>IF(AND(B126="high jump", OR(AND(#REF!=#REF!, F126&gt;=#REF!), AND(#REF!=#REF!, F126&gt;=#REF!), AND(#REF!=#REF!, F126&gt;=#REF!), AND(#REF!=#REF!, F126&gt;=#REF!), AND(#REF!=#REF!, F126&gt;=#REF!))), "CR", " ")</f>
        <v>#REF!</v>
      </c>
      <c r="V126" s="4" t="e">
        <f>IF(AND(B126="long jump", OR(AND(#REF!=#REF!, F126&gt;=#REF!), AND(#REF!=#REF!, F126&gt;=#REF!), AND(#REF!=#REF!, F126&gt;=#REF!), AND(#REF!=#REF!, F126&gt;=#REF!), AND(#REF!=#REF!, F126&gt;=#REF!))), "CR", " ")</f>
        <v>#REF!</v>
      </c>
      <c r="W126" s="4" t="e">
        <f>IF(AND(B126="triple jump", OR(AND(#REF!=#REF!, F126&gt;=#REF!), AND(#REF!=#REF!, F126&gt;=#REF!), AND(#REF!=#REF!, F126&gt;=#REF!), AND(#REF!=#REF!, F126&gt;=#REF!), AND(#REF!=#REF!, F126&gt;=#REF!))), "CR", " ")</f>
        <v>#REF!</v>
      </c>
      <c r="X126" s="4" t="e">
        <f>IF(AND(B126="pole vault", OR(AND(#REF!=#REF!, F126&gt;=#REF!), AND(#REF!=#REF!, F126&gt;=#REF!), AND(#REF!=#REF!, F126&gt;=#REF!), AND(#REF!=#REF!, F126&gt;=#REF!), AND(#REF!=#REF!, F126&gt;=#REF!))), "CR", " ")</f>
        <v>#REF!</v>
      </c>
      <c r="Y126" s="4" t="e">
        <f>IF(AND(B126="discus 1",#REF! =#REF!, F126&gt;=#REF!), "CR", " ")</f>
        <v>#REF!</v>
      </c>
      <c r="Z126" s="4" t="e">
        <f>IF(AND(B126="discus 1.25",#REF! =#REF!, F126&gt;=#REF!), "CR", " ")</f>
        <v>#REF!</v>
      </c>
      <c r="AA126" s="4" t="e">
        <f>IF(AND(B126="discus 1.5",#REF! =#REF!, F126&gt;=#REF!), "CR", " ")</f>
        <v>#REF!</v>
      </c>
      <c r="AB126" s="4" t="e">
        <f>IF(AND(B126="discus 1.75",#REF! =#REF!, F126&gt;=#REF!), "CR", " ")</f>
        <v>#REF!</v>
      </c>
      <c r="AC126" s="4" t="e">
        <f>IF(AND(B126="discus 2",#REF! =#REF!, F126&gt;=#REF!), "CR", " ")</f>
        <v>#REF!</v>
      </c>
      <c r="AD126" s="4" t="e">
        <f>IF(AND(B126="hammer 4",#REF! =#REF!, F126&gt;=#REF!), "CR", " ")</f>
        <v>#REF!</v>
      </c>
      <c r="AE126" s="4" t="e">
        <f>IF(AND(B126="hammer 5",#REF! =#REF!, F126&gt;=#REF!), "CR", " ")</f>
        <v>#REF!</v>
      </c>
      <c r="AF126" s="4" t="e">
        <f>IF(AND(B126="hammer 6",#REF! =#REF!, F126&gt;=#REF!), "CR", " ")</f>
        <v>#REF!</v>
      </c>
      <c r="AG126" s="4" t="e">
        <f>IF(AND(B126="hammer 7.26",#REF! =#REF!, F126&gt;=#REF!), "CR", " ")</f>
        <v>#REF!</v>
      </c>
      <c r="AH126" s="4" t="e">
        <f>IF(AND(B126="javelin 400",#REF! =#REF!, F126&gt;=#REF!), "CR", " ")</f>
        <v>#REF!</v>
      </c>
      <c r="AI126" s="4" t="e">
        <f>IF(AND(B126="javelin 600",#REF! =#REF!, F126&gt;=#REF!), "CR", " ")</f>
        <v>#REF!</v>
      </c>
      <c r="AJ126" s="4" t="e">
        <f>IF(AND(B126="javelin 700",#REF! =#REF!, F126&gt;=#REF!), "CR", " ")</f>
        <v>#REF!</v>
      </c>
      <c r="AK126" s="4" t="e">
        <f>IF(AND(B126="javelin 800", OR(AND(#REF!=#REF!, F126&gt;=#REF!), AND(#REF!=#REF!, F126&gt;=#REF!))), "CR", " ")</f>
        <v>#REF!</v>
      </c>
      <c r="AL126" s="4" t="e">
        <f>IF(AND(B126="shot 3",#REF! =#REF!, F126&gt;=#REF!), "CR", " ")</f>
        <v>#REF!</v>
      </c>
      <c r="AM126" s="4" t="e">
        <f>IF(AND(B126="shot 4",#REF! =#REF!, F126&gt;=#REF!), "CR", " ")</f>
        <v>#REF!</v>
      </c>
      <c r="AN126" s="4" t="e">
        <f>IF(AND(B126="shot 5",#REF! =#REF!, F126&gt;=#REF!), "CR", " ")</f>
        <v>#REF!</v>
      </c>
      <c r="AO126" s="4" t="e">
        <f>IF(AND(B126="shot 6",#REF! =#REF!, F126&gt;=#REF!), "CR", " ")</f>
        <v>#REF!</v>
      </c>
      <c r="AP126" s="4" t="e">
        <f>IF(AND(B126="shot 7.26",#REF! =#REF!, F126&gt;=#REF!), "CR", " ")</f>
        <v>#REF!</v>
      </c>
      <c r="AQ126" s="4" t="e">
        <f>IF(AND(B126="60H",OR(AND(#REF!=#REF!,F126&lt;=#REF!),AND(#REF!=#REF!,F126&lt;=#REF!),AND(#REF!=#REF!,F126&lt;=#REF!),AND(#REF!=#REF!,F126&lt;=#REF!),AND(#REF!=#REF!,F126&lt;=#REF!))),"CR"," ")</f>
        <v>#REF!</v>
      </c>
      <c r="AR126" s="4" t="e">
        <f>IF(AND(B126="75H", AND(#REF!=#REF!, F126&lt;=#REF!)), "CR", " ")</f>
        <v>#REF!</v>
      </c>
      <c r="AS126" s="4" t="e">
        <f>IF(AND(B126="80H", AND(#REF!=#REF!, F126&lt;=#REF!)), "CR", " ")</f>
        <v>#REF!</v>
      </c>
      <c r="AT126" s="4" t="e">
        <f>IF(AND(B126="100H", AND(#REF!=#REF!, F126&lt;=#REF!)), "CR", " ")</f>
        <v>#REF!</v>
      </c>
      <c r="AU126" s="4" t="e">
        <f>IF(AND(B126="110H", OR(AND(#REF!=#REF!, F126&lt;=#REF!), AND(#REF!=#REF!, F126&lt;=#REF!))), "CR", " ")</f>
        <v>#REF!</v>
      </c>
      <c r="AV126" s="4" t="e">
        <f>IF(AND(B126="400H", OR(AND(#REF!=#REF!, F126&lt;=#REF!), AND(#REF!=#REF!, F126&lt;=#REF!), AND(#REF!=#REF!, F126&lt;=#REF!), AND(#REF!=#REF!, F126&lt;=#REF!))), "CR", " ")</f>
        <v>#REF!</v>
      </c>
      <c r="AW126" s="4" t="e">
        <f>IF(AND(B126="1500SC", AND(#REF!=#REF!, F126&lt;=#REF!)), "CR", " ")</f>
        <v>#REF!</v>
      </c>
      <c r="AX126" s="4" t="e">
        <f>IF(AND(B126="2000SC", OR(AND(#REF!=#REF!, F126&lt;=#REF!), AND(#REF!=#REF!, F126&lt;=#REF!))), "CR", " ")</f>
        <v>#REF!</v>
      </c>
      <c r="AY126" s="4" t="e">
        <f>IF(AND(B126="3000SC", OR(AND(#REF!=#REF!, F126&lt;=#REF!), AND(#REF!=#REF!, F126&lt;=#REF!))), "CR", " ")</f>
        <v>#REF!</v>
      </c>
      <c r="AZ126" s="5" t="e">
        <f>IF(AND(B126="4x100", OR(AND(#REF!=#REF!, F126&lt;=#REF!), AND(#REF!=#REF!, F126&lt;=#REF!), AND(#REF!=#REF!, F126&lt;=#REF!), AND(#REF!=#REF!, F126&lt;=#REF!), AND(#REF!=#REF!, F126&lt;=#REF!))), "CR", " ")</f>
        <v>#REF!</v>
      </c>
      <c r="BA126" s="5" t="e">
        <f>IF(AND(B126="4x200", OR(AND(#REF!=#REF!, F126&lt;=#REF!), AND(#REF!=#REF!, F126&lt;=#REF!), AND(#REF!=#REF!, F126&lt;=#REF!), AND(#REF!=#REF!, F126&lt;=#REF!), AND(#REF!=#REF!, F126&lt;=#REF!))), "CR", " ")</f>
        <v>#REF!</v>
      </c>
      <c r="BB126" s="5" t="e">
        <f>IF(AND(B126="4x300", AND(#REF!=#REF!, F126&lt;=#REF!)), "CR", " ")</f>
        <v>#REF!</v>
      </c>
      <c r="BC126" s="5" t="e">
        <f>IF(AND(B126="4x400", OR(AND(#REF!=#REF!, F126&lt;=#REF!), AND(#REF!=#REF!, F126&lt;=#REF!), AND(#REF!=#REF!, F126&lt;=#REF!), AND(#REF!=#REF!, F126&lt;=#REF!))), "CR", " ")</f>
        <v>#REF!</v>
      </c>
      <c r="BD126" s="5" t="e">
        <f>IF(AND(B126="3x800", OR(AND(#REF!=#REF!, F126&lt;=#REF!), AND(#REF!=#REF!, F126&lt;=#REF!), AND(#REF!=#REF!, F126&lt;=#REF!))), "CR", " ")</f>
        <v>#REF!</v>
      </c>
      <c r="BE126" s="5" t="e">
        <f>IF(AND(B126="pentathlon", OR(AND(#REF!=#REF!, F126&gt;=#REF!), AND(#REF!=#REF!, F126&gt;=#REF!),AND(#REF!=#REF!, F126&gt;=#REF!),AND(#REF!=#REF!, F126&gt;=#REF!))), "CR", " ")</f>
        <v>#REF!</v>
      </c>
      <c r="BF126" s="5" t="e">
        <f>IF(AND(B126="heptathlon", OR(AND(#REF!=#REF!, F126&gt;=#REF!), AND(#REF!=#REF!, F126&gt;=#REF!))), "CR", " ")</f>
        <v>#REF!</v>
      </c>
      <c r="BG126" s="5" t="e">
        <f>IF(AND(B126="decathlon", OR(AND(#REF!=#REF!, F126&gt;=#REF!), AND(#REF!=#REF!, F126&gt;=#REF!),AND(#REF!=#REF!, F126&gt;=#REF!))), "CR", " ")</f>
        <v>#REF!</v>
      </c>
    </row>
    <row r="127" spans="1:61">
      <c r="B127" s="2">
        <v>800</v>
      </c>
      <c r="C127" s="1" t="s">
        <v>94</v>
      </c>
      <c r="D127" s="1" t="s">
        <v>95</v>
      </c>
      <c r="E127" s="6" t="s">
        <v>5</v>
      </c>
      <c r="F127" s="8" t="s">
        <v>268</v>
      </c>
      <c r="G127" s="10">
        <v>44729</v>
      </c>
      <c r="H127" s="2" t="s">
        <v>251</v>
      </c>
      <c r="I127" s="2" t="s">
        <v>165</v>
      </c>
      <c r="J127" s="1" t="s">
        <v>126</v>
      </c>
      <c r="K127" s="1" t="s">
        <v>127</v>
      </c>
      <c r="L127" s="6" t="s">
        <v>10</v>
      </c>
      <c r="M127" s="7">
        <v>15.3</v>
      </c>
      <c r="N127" s="10">
        <v>44661</v>
      </c>
      <c r="O127" s="2" t="s">
        <v>128</v>
      </c>
      <c r="P127" s="2" t="s">
        <v>129</v>
      </c>
      <c r="Q127" s="5"/>
      <c r="R127" s="5"/>
      <c r="S127" s="5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5"/>
      <c r="BA127" s="5"/>
      <c r="BB127" s="5"/>
      <c r="BC127" s="5"/>
      <c r="BD127" s="5"/>
      <c r="BE127" s="5"/>
      <c r="BF127" s="5"/>
      <c r="BG127" s="5"/>
    </row>
    <row r="128" spans="1:61" hidden="1">
      <c r="A128" s="1" t="e">
        <f>#REF!</f>
        <v>#REF!</v>
      </c>
      <c r="B128" s="2">
        <v>800</v>
      </c>
      <c r="C128" s="1" t="s">
        <v>59</v>
      </c>
      <c r="D128" s="1" t="s">
        <v>106</v>
      </c>
      <c r="E128" s="6" t="s">
        <v>83</v>
      </c>
      <c r="F128" s="8" t="s">
        <v>317</v>
      </c>
      <c r="G128" s="10">
        <v>44764</v>
      </c>
      <c r="H128" s="2" t="s">
        <v>128</v>
      </c>
      <c r="I128" s="2" t="s">
        <v>165</v>
      </c>
      <c r="J128" s="5" t="e">
        <f>IF(AND(B128=100, OR(AND(#REF!=#REF!, F128&lt;=#REF!), AND(#REF!=#REF!, F128&lt;=#REF!), AND(#REF!=#REF!, F128&lt;=#REF!), AND(#REF!=#REF!, F128&lt;=#REF!), AND(#REF!=#REF!, F128&lt;=#REF!))), "CR", " ")</f>
        <v>#REF!</v>
      </c>
      <c r="K128" s="5" t="e">
        <f>IF(AND(B128=200, OR(AND(#REF!=#REF!, F128&lt;=#REF!), AND(#REF!=#REF!, F128&lt;=#REF!), AND(#REF!=#REF!, F128&lt;=#REF!), AND(#REF!=#REF!, F128&lt;=#REF!), AND(#REF!=#REF!, F128&lt;=#REF!))), "CR", " ")</f>
        <v>#REF!</v>
      </c>
      <c r="L128" s="5" t="e">
        <f>IF(AND(B128=300, OR(AND(#REF!=#REF!, F128&lt;=#REF!), AND(#REF!=#REF!, F128&lt;=#REF!))), "CR", " ")</f>
        <v>#REF!</v>
      </c>
      <c r="M128" s="5" t="e">
        <f>IF(AND(B128=400, OR(AND(#REF!=#REF!, F128&lt;=#REF!), AND(#REF!=#REF!, F128&lt;=#REF!), AND(#REF!=#REF!, F128&lt;=#REF!), AND(#REF!=#REF!, F128&lt;=#REF!))), "CR", " ")</f>
        <v>#REF!</v>
      </c>
      <c r="N128" s="5" t="e">
        <f>IF(AND(B128=800, OR(AND(#REF!=#REF!, F128&lt;=#REF!), AND(#REF!=#REF!, F128&lt;=#REF!), AND(#REF!=#REF!, F128&lt;=#REF!), AND(#REF!=#REF!, F128&lt;=#REF!), AND(#REF!=#REF!, F128&lt;=#REF!))), "CR", " ")</f>
        <v>#REF!</v>
      </c>
      <c r="O128" s="5" t="e">
        <f>IF(AND(B128=1000, OR(AND(#REF!=#REF!, F128&lt;=#REF!), AND(#REF!=#REF!, F128&lt;=#REF!))), "CR", " ")</f>
        <v>#REF!</v>
      </c>
      <c r="P128" s="5" t="e">
        <f>IF(AND(B128=1500, OR(AND(#REF!=#REF!, F128&lt;=#REF!), AND(#REF!=#REF!, F128&lt;=#REF!), AND(#REF!=#REF!, F128&lt;=#REF!), AND(#REF!=#REF!, F128&lt;=#REF!), AND(#REF!=#REF!, F128&lt;=#REF!))), "CR", " ")</f>
        <v>#REF!</v>
      </c>
      <c r="Q128" s="5" t="e">
        <f>IF(AND(B128="1600 (Mile)",OR(AND(#REF!=#REF!,F128&lt;=#REF!),AND(#REF!=#REF!,F128&lt;=#REF!),AND(#REF!=#REF!,F128&lt;=#REF!),AND(#REF!=#REF!,F128&lt;=#REF!))),"CR"," ")</f>
        <v>#REF!</v>
      </c>
      <c r="R128" s="5" t="e">
        <f>IF(AND(B128=3000, OR(AND(#REF!=#REF!, F128&lt;=#REF!), AND(#REF!=#REF!, F128&lt;=#REF!), AND(#REF!=#REF!, F128&lt;=#REF!), AND(#REF!=#REF!, F128&lt;=#REF!))), "CR", " ")</f>
        <v>#REF!</v>
      </c>
      <c r="S128" s="5" t="e">
        <f>IF(AND(B128=5000, OR(AND(#REF!=#REF!, F128&lt;=#REF!), AND(#REF!=#REF!, F128&lt;=#REF!))), "CR", " ")</f>
        <v>#REF!</v>
      </c>
      <c r="T128" s="4" t="e">
        <f>IF(AND(B128=10000, OR(AND(#REF!=#REF!, F128&lt;=#REF!), AND(#REF!=#REF!, F128&lt;=#REF!))), "CR", " ")</f>
        <v>#REF!</v>
      </c>
      <c r="U128" s="4" t="e">
        <f>IF(AND(B128="high jump", OR(AND(#REF!=#REF!, F128&gt;=#REF!), AND(#REF!=#REF!, F128&gt;=#REF!), AND(#REF!=#REF!, F128&gt;=#REF!), AND(#REF!=#REF!, F128&gt;=#REF!), AND(#REF!=#REF!, F128&gt;=#REF!))), "CR", " ")</f>
        <v>#REF!</v>
      </c>
      <c r="V128" s="4" t="e">
        <f>IF(AND(B128="long jump", OR(AND(#REF!=#REF!, F128&gt;=#REF!), AND(#REF!=#REF!, F128&gt;=#REF!), AND(#REF!=#REF!, F128&gt;=#REF!), AND(#REF!=#REF!, F128&gt;=#REF!), AND(#REF!=#REF!, F128&gt;=#REF!))), "CR", " ")</f>
        <v>#REF!</v>
      </c>
      <c r="W128" s="4" t="e">
        <f>IF(AND(B128="triple jump", OR(AND(#REF!=#REF!, F128&gt;=#REF!), AND(#REF!=#REF!, F128&gt;=#REF!), AND(#REF!=#REF!, F128&gt;=#REF!), AND(#REF!=#REF!, F128&gt;=#REF!), AND(#REF!=#REF!, F128&gt;=#REF!))), "CR", " ")</f>
        <v>#REF!</v>
      </c>
      <c r="X128" s="4" t="e">
        <f>IF(AND(B128="pole vault", OR(AND(#REF!=#REF!, F128&gt;=#REF!), AND(#REF!=#REF!, F128&gt;=#REF!), AND(#REF!=#REF!, F128&gt;=#REF!), AND(#REF!=#REF!, F128&gt;=#REF!), AND(#REF!=#REF!, F128&gt;=#REF!))), "CR", " ")</f>
        <v>#REF!</v>
      </c>
      <c r="Y128" s="4" t="e">
        <f>IF(AND(B128="discus 1",#REF! =#REF!, F128&gt;=#REF!), "CR", " ")</f>
        <v>#REF!</v>
      </c>
      <c r="Z128" s="4" t="e">
        <f>IF(AND(B128="discus 1.25",#REF! =#REF!, F128&gt;=#REF!), "CR", " ")</f>
        <v>#REF!</v>
      </c>
      <c r="AA128" s="4" t="e">
        <f>IF(AND(B128="discus 1.5",#REF! =#REF!, F128&gt;=#REF!), "CR", " ")</f>
        <v>#REF!</v>
      </c>
      <c r="AB128" s="4" t="e">
        <f>IF(AND(B128="discus 1.75",#REF! =#REF!, F128&gt;=#REF!), "CR", " ")</f>
        <v>#REF!</v>
      </c>
      <c r="AC128" s="4" t="e">
        <f>IF(AND(B128="discus 2",#REF! =#REF!, F128&gt;=#REF!), "CR", " ")</f>
        <v>#REF!</v>
      </c>
      <c r="AD128" s="4" t="e">
        <f>IF(AND(B128="hammer 4",#REF! =#REF!, F128&gt;=#REF!), "CR", " ")</f>
        <v>#REF!</v>
      </c>
      <c r="AE128" s="4" t="e">
        <f>IF(AND(B128="hammer 5",#REF! =#REF!, F128&gt;=#REF!), "CR", " ")</f>
        <v>#REF!</v>
      </c>
      <c r="AF128" s="4" t="e">
        <f>IF(AND(B128="hammer 6",#REF! =#REF!, F128&gt;=#REF!), "CR", " ")</f>
        <v>#REF!</v>
      </c>
      <c r="AG128" s="4" t="e">
        <f>IF(AND(B128="hammer 7.26",#REF! =#REF!, F128&gt;=#REF!), "CR", " ")</f>
        <v>#REF!</v>
      </c>
      <c r="AH128" s="4" t="e">
        <f>IF(AND(B128="javelin 400",#REF! =#REF!, F128&gt;=#REF!), "CR", " ")</f>
        <v>#REF!</v>
      </c>
      <c r="AI128" s="4" t="e">
        <f>IF(AND(B128="javelin 600",#REF! =#REF!, F128&gt;=#REF!), "CR", " ")</f>
        <v>#REF!</v>
      </c>
      <c r="AJ128" s="4" t="e">
        <f>IF(AND(B128="javelin 700",#REF! =#REF!, F128&gt;=#REF!), "CR", " ")</f>
        <v>#REF!</v>
      </c>
      <c r="AK128" s="4" t="e">
        <f>IF(AND(B128="javelin 800", OR(AND(#REF!=#REF!, F128&gt;=#REF!), AND(#REF!=#REF!, F128&gt;=#REF!))), "CR", " ")</f>
        <v>#REF!</v>
      </c>
      <c r="AL128" s="4" t="e">
        <f>IF(AND(B128="shot 3",#REF! =#REF!, F128&gt;=#REF!), "CR", " ")</f>
        <v>#REF!</v>
      </c>
      <c r="AM128" s="4" t="e">
        <f>IF(AND(B128="shot 4",#REF! =#REF!, F128&gt;=#REF!), "CR", " ")</f>
        <v>#REF!</v>
      </c>
      <c r="AN128" s="4" t="e">
        <f>IF(AND(B128="shot 5",#REF! =#REF!, F128&gt;=#REF!), "CR", " ")</f>
        <v>#REF!</v>
      </c>
      <c r="AO128" s="4" t="e">
        <f>IF(AND(B128="shot 6",#REF! =#REF!, F128&gt;=#REF!), "CR", " ")</f>
        <v>#REF!</v>
      </c>
      <c r="AP128" s="4" t="e">
        <f>IF(AND(B128="shot 7.26",#REF! =#REF!, F128&gt;=#REF!), "CR", " ")</f>
        <v>#REF!</v>
      </c>
      <c r="AQ128" s="4" t="e">
        <f>IF(AND(B128="60H",OR(AND(#REF!=#REF!,F128&lt;=#REF!),AND(#REF!=#REF!,F128&lt;=#REF!),AND(#REF!=#REF!,F128&lt;=#REF!),AND(#REF!=#REF!,F128&lt;=#REF!),AND(#REF!=#REF!,F128&lt;=#REF!))),"CR"," ")</f>
        <v>#REF!</v>
      </c>
      <c r="AR128" s="4" t="e">
        <f>IF(AND(B128="75H", AND(#REF!=#REF!, F128&lt;=#REF!)), "CR", " ")</f>
        <v>#REF!</v>
      </c>
      <c r="AS128" s="4" t="e">
        <f>IF(AND(B128="80H", AND(#REF!=#REF!, F128&lt;=#REF!)), "CR", " ")</f>
        <v>#REF!</v>
      </c>
      <c r="AT128" s="4" t="e">
        <f>IF(AND(B128="100H", AND(#REF!=#REF!, F128&lt;=#REF!)), "CR", " ")</f>
        <v>#REF!</v>
      </c>
      <c r="AU128" s="4" t="e">
        <f>IF(AND(B128="110H", OR(AND(#REF!=#REF!, F128&lt;=#REF!), AND(#REF!=#REF!, F128&lt;=#REF!))), "CR", " ")</f>
        <v>#REF!</v>
      </c>
      <c r="AV128" s="4" t="e">
        <f>IF(AND(B128="400H", OR(AND(#REF!=#REF!, F128&lt;=#REF!), AND(#REF!=#REF!, F128&lt;=#REF!), AND(#REF!=#REF!, F128&lt;=#REF!), AND(#REF!=#REF!, F128&lt;=#REF!))), "CR", " ")</f>
        <v>#REF!</v>
      </c>
      <c r="AW128" s="4" t="e">
        <f>IF(AND(B128="1500SC", AND(#REF!=#REF!, F128&lt;=#REF!)), "CR", " ")</f>
        <v>#REF!</v>
      </c>
      <c r="AX128" s="4" t="e">
        <f>IF(AND(B128="2000SC", OR(AND(#REF!=#REF!, F128&lt;=#REF!), AND(#REF!=#REF!, F128&lt;=#REF!))), "CR", " ")</f>
        <v>#REF!</v>
      </c>
      <c r="AY128" s="4" t="e">
        <f>IF(AND(B128="3000SC", OR(AND(#REF!=#REF!, F128&lt;=#REF!), AND(#REF!=#REF!, F128&lt;=#REF!))), "CR", " ")</f>
        <v>#REF!</v>
      </c>
      <c r="AZ128" s="5" t="e">
        <f>IF(AND(B128="4x100", OR(AND(#REF!=#REF!, F128&lt;=#REF!), AND(#REF!=#REF!, F128&lt;=#REF!), AND(#REF!=#REF!, F128&lt;=#REF!), AND(#REF!=#REF!, F128&lt;=#REF!), AND(#REF!=#REF!, F128&lt;=#REF!))), "CR", " ")</f>
        <v>#REF!</v>
      </c>
      <c r="BA128" s="5" t="e">
        <f>IF(AND(B128="4x200", OR(AND(#REF!=#REF!, F128&lt;=#REF!), AND(#REF!=#REF!, F128&lt;=#REF!), AND(#REF!=#REF!, F128&lt;=#REF!), AND(#REF!=#REF!, F128&lt;=#REF!), AND(#REF!=#REF!, F128&lt;=#REF!))), "CR", " ")</f>
        <v>#REF!</v>
      </c>
      <c r="BB128" s="5" t="e">
        <f>IF(AND(B128="4x300", AND(#REF!=#REF!, F128&lt;=#REF!)), "CR", " ")</f>
        <v>#REF!</v>
      </c>
      <c r="BC128" s="5" t="e">
        <f>IF(AND(B128="4x400", OR(AND(#REF!=#REF!, F128&lt;=#REF!), AND(#REF!=#REF!, F128&lt;=#REF!), AND(#REF!=#REF!, F128&lt;=#REF!), AND(#REF!=#REF!, F128&lt;=#REF!))), "CR", " ")</f>
        <v>#REF!</v>
      </c>
      <c r="BD128" s="5" t="e">
        <f>IF(AND(B128="3x800", OR(AND(#REF!=#REF!, F128&lt;=#REF!), AND(#REF!=#REF!, F128&lt;=#REF!), AND(#REF!=#REF!, F128&lt;=#REF!))), "CR", " ")</f>
        <v>#REF!</v>
      </c>
      <c r="BE128" s="5" t="e">
        <f>IF(AND(B128="pentathlon", OR(AND(#REF!=#REF!, F128&gt;=#REF!), AND(#REF!=#REF!, F128&gt;=#REF!),AND(#REF!=#REF!, F128&gt;=#REF!),AND(#REF!=#REF!, F128&gt;=#REF!))), "CR", " ")</f>
        <v>#REF!</v>
      </c>
      <c r="BF128" s="5" t="e">
        <f>IF(AND(B128="heptathlon", OR(AND(#REF!=#REF!, F128&gt;=#REF!), AND(#REF!=#REF!, F128&gt;=#REF!))), "CR", " ")</f>
        <v>#REF!</v>
      </c>
      <c r="BG128" s="5" t="e">
        <f>IF(AND(B128="decathlon", OR(AND(#REF!=#REF!, F128&gt;=#REF!), AND(#REF!=#REF!, F128&gt;=#REF!),AND(#REF!=#REF!, F128&gt;=#REF!))), "CR", " ")</f>
        <v>#REF!</v>
      </c>
    </row>
    <row r="129" spans="1:59" hidden="1">
      <c r="B129" s="2">
        <v>800</v>
      </c>
      <c r="C129" s="1" t="s">
        <v>60</v>
      </c>
      <c r="D129" s="1" t="s">
        <v>9</v>
      </c>
      <c r="E129" s="6" t="s">
        <v>124</v>
      </c>
      <c r="F129" s="8" t="s">
        <v>283</v>
      </c>
      <c r="G129" s="10">
        <v>44743</v>
      </c>
      <c r="H129" s="1" t="s">
        <v>284</v>
      </c>
      <c r="I129" s="1" t="s">
        <v>285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5"/>
      <c r="BA129" s="5"/>
      <c r="BB129" s="5"/>
      <c r="BC129" s="5"/>
      <c r="BD129" s="5"/>
      <c r="BE129" s="5"/>
      <c r="BF129" s="5"/>
      <c r="BG129" s="5"/>
    </row>
    <row r="130" spans="1:59" hidden="1">
      <c r="B130" s="2">
        <v>800</v>
      </c>
      <c r="C130" t="s">
        <v>55</v>
      </c>
      <c r="D130" t="s">
        <v>56</v>
      </c>
      <c r="E130" s="15" t="s">
        <v>215</v>
      </c>
      <c r="F130" s="8" t="s">
        <v>297</v>
      </c>
      <c r="G130" s="9">
        <v>44751</v>
      </c>
      <c r="H130" s="1" t="s">
        <v>128</v>
      </c>
      <c r="I130" s="1" t="s">
        <v>165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5"/>
      <c r="BA130" s="5"/>
      <c r="BB130" s="5"/>
      <c r="BC130" s="5"/>
      <c r="BD130" s="5"/>
      <c r="BE130" s="5"/>
      <c r="BF130" s="5"/>
      <c r="BG130" s="5"/>
    </row>
    <row r="131" spans="1:59" hidden="1">
      <c r="A131" s="1" t="e">
        <f>#REF!</f>
        <v>#REF!</v>
      </c>
      <c r="B131" s="2">
        <v>800</v>
      </c>
      <c r="C131" s="1" t="s">
        <v>52</v>
      </c>
      <c r="D131" s="1" t="s">
        <v>53</v>
      </c>
      <c r="E131" s="6" t="s">
        <v>8</v>
      </c>
      <c r="F131" s="8" t="s">
        <v>143</v>
      </c>
      <c r="G131" s="10">
        <v>44661</v>
      </c>
      <c r="H131" s="2" t="s">
        <v>128</v>
      </c>
      <c r="I131" s="2" t="s">
        <v>129</v>
      </c>
      <c r="J131" s="5" t="e">
        <f>IF(AND(B131=100, OR(AND(#REF!=#REF!, F131&lt;=#REF!), AND(#REF!=#REF!, F131&lt;=#REF!), AND(#REF!=#REF!, F131&lt;=#REF!), AND(#REF!=#REF!, F131&lt;=#REF!), AND(#REF!=#REF!, F131&lt;=#REF!))), "CR", " ")</f>
        <v>#REF!</v>
      </c>
      <c r="K131" s="5" t="e">
        <f>IF(AND(B131=200, OR(AND(#REF!=#REF!, F131&lt;=#REF!), AND(#REF!=#REF!, F131&lt;=#REF!), AND(#REF!=#REF!, F131&lt;=#REF!), AND(#REF!=#REF!, F131&lt;=#REF!), AND(#REF!=#REF!, F131&lt;=#REF!))), "CR", " ")</f>
        <v>#REF!</v>
      </c>
      <c r="L131" s="5" t="e">
        <f>IF(AND(B131=300, OR(AND(#REF!=#REF!, F131&lt;=#REF!), AND(#REF!=#REF!, F131&lt;=#REF!))), "CR", " ")</f>
        <v>#REF!</v>
      </c>
      <c r="M131" s="5" t="e">
        <f>IF(AND(B131=400, OR(AND(#REF!=#REF!, F131&lt;=#REF!), AND(#REF!=#REF!, F131&lt;=#REF!), AND(#REF!=#REF!, F131&lt;=#REF!), AND(#REF!=#REF!, F131&lt;=#REF!))), "CR", " ")</f>
        <v>#REF!</v>
      </c>
      <c r="N131" s="5" t="e">
        <f>IF(AND(B131=800, OR(AND(#REF!=#REF!, F131&lt;=#REF!), AND(#REF!=#REF!, F131&lt;=#REF!), AND(#REF!=#REF!, F131&lt;=#REF!), AND(#REF!=#REF!, F131&lt;=#REF!), AND(#REF!=#REF!, F131&lt;=#REF!))), "CR", " ")</f>
        <v>#REF!</v>
      </c>
      <c r="O131" s="5" t="e">
        <f>IF(AND(B131=1000, OR(AND(#REF!=#REF!, F131&lt;=#REF!), AND(#REF!=#REF!, F131&lt;=#REF!))), "CR", " ")</f>
        <v>#REF!</v>
      </c>
      <c r="P131" s="5" t="e">
        <f>IF(AND(B131=1500, OR(AND(#REF!=#REF!, F131&lt;=#REF!), AND(#REF!=#REF!, F131&lt;=#REF!), AND(#REF!=#REF!, F131&lt;=#REF!), AND(#REF!=#REF!, F131&lt;=#REF!), AND(#REF!=#REF!, F131&lt;=#REF!))), "CR", " ")</f>
        <v>#REF!</v>
      </c>
      <c r="Q131" s="5" t="e">
        <f>IF(AND(B131="1600 (Mile)",OR(AND(#REF!=#REF!,F131&lt;=#REF!),AND(#REF!=#REF!,F131&lt;=#REF!),AND(#REF!=#REF!,F131&lt;=#REF!),AND(#REF!=#REF!,F131&lt;=#REF!))),"CR"," ")</f>
        <v>#REF!</v>
      </c>
      <c r="R131" s="5" t="e">
        <f>IF(AND(B131=3000, OR(AND(#REF!=#REF!, F131&lt;=#REF!), AND(#REF!=#REF!, F131&lt;=#REF!), AND(#REF!=#REF!, F131&lt;=#REF!), AND(#REF!=#REF!, F131&lt;=#REF!))), "CR", " ")</f>
        <v>#REF!</v>
      </c>
      <c r="S131" s="5" t="e">
        <f>IF(AND(B131=5000, OR(AND(#REF!=#REF!, F131&lt;=#REF!), AND(#REF!=#REF!, F131&lt;=#REF!))), "CR", " ")</f>
        <v>#REF!</v>
      </c>
      <c r="T131" s="4" t="e">
        <f>IF(AND(B131=10000, OR(AND(#REF!=#REF!, F131&lt;=#REF!), AND(#REF!=#REF!, F131&lt;=#REF!))), "CR", " ")</f>
        <v>#REF!</v>
      </c>
      <c r="U131" s="4" t="e">
        <f>IF(AND(B131="high jump", OR(AND(#REF!=#REF!, F131&gt;=#REF!), AND(#REF!=#REF!, F131&gt;=#REF!), AND(#REF!=#REF!, F131&gt;=#REF!), AND(#REF!=#REF!, F131&gt;=#REF!), AND(#REF!=#REF!, F131&gt;=#REF!))), "CR", " ")</f>
        <v>#REF!</v>
      </c>
      <c r="V131" s="4" t="e">
        <f>IF(AND(B131="long jump", OR(AND(#REF!=#REF!, F131&gt;=#REF!), AND(#REF!=#REF!, F131&gt;=#REF!), AND(#REF!=#REF!, F131&gt;=#REF!), AND(#REF!=#REF!, F131&gt;=#REF!), AND(#REF!=#REF!, F131&gt;=#REF!))), "CR", " ")</f>
        <v>#REF!</v>
      </c>
      <c r="W131" s="4" t="e">
        <f>IF(AND(B131="triple jump", OR(AND(#REF!=#REF!, F131&gt;=#REF!), AND(#REF!=#REF!, F131&gt;=#REF!), AND(#REF!=#REF!, F131&gt;=#REF!), AND(#REF!=#REF!, F131&gt;=#REF!), AND(#REF!=#REF!, F131&gt;=#REF!))), "CR", " ")</f>
        <v>#REF!</v>
      </c>
      <c r="X131" s="4" t="e">
        <f>IF(AND(B131="pole vault", OR(AND(#REF!=#REF!, F131&gt;=#REF!), AND(#REF!=#REF!, F131&gt;=#REF!), AND(#REF!=#REF!, F131&gt;=#REF!), AND(#REF!=#REF!, F131&gt;=#REF!), AND(#REF!=#REF!, F131&gt;=#REF!))), "CR", " ")</f>
        <v>#REF!</v>
      </c>
      <c r="Y131" s="4" t="e">
        <f>IF(AND(B131="discus 1",#REF! =#REF!, F131&gt;=#REF!), "CR", " ")</f>
        <v>#REF!</v>
      </c>
      <c r="Z131" s="4" t="e">
        <f>IF(AND(B131="discus 1.25",#REF! =#REF!, F131&gt;=#REF!), "CR", " ")</f>
        <v>#REF!</v>
      </c>
      <c r="AA131" s="4" t="e">
        <f>IF(AND(B131="discus 1.5",#REF! =#REF!, F131&gt;=#REF!), "CR", " ")</f>
        <v>#REF!</v>
      </c>
      <c r="AB131" s="4" t="e">
        <f>IF(AND(B131="discus 1.75",#REF! =#REF!, F131&gt;=#REF!), "CR", " ")</f>
        <v>#REF!</v>
      </c>
      <c r="AC131" s="4" t="e">
        <f>IF(AND(B131="discus 2",#REF! =#REF!, F131&gt;=#REF!), "CR", " ")</f>
        <v>#REF!</v>
      </c>
      <c r="AD131" s="4" t="e">
        <f>IF(AND(B131="hammer 4",#REF! =#REF!, F131&gt;=#REF!), "CR", " ")</f>
        <v>#REF!</v>
      </c>
      <c r="AE131" s="4" t="e">
        <f>IF(AND(B131="hammer 5",#REF! =#REF!, F131&gt;=#REF!), "CR", " ")</f>
        <v>#REF!</v>
      </c>
      <c r="AF131" s="4" t="e">
        <f>IF(AND(B131="hammer 6",#REF! =#REF!, F131&gt;=#REF!), "CR", " ")</f>
        <v>#REF!</v>
      </c>
      <c r="AG131" s="4" t="e">
        <f>IF(AND(B131="hammer 7.26",#REF! =#REF!, F131&gt;=#REF!), "CR", " ")</f>
        <v>#REF!</v>
      </c>
      <c r="AH131" s="4" t="e">
        <f>IF(AND(B131="javelin 400",#REF! =#REF!, F131&gt;=#REF!), "CR", " ")</f>
        <v>#REF!</v>
      </c>
      <c r="AI131" s="4" t="e">
        <f>IF(AND(B131="javelin 600",#REF! =#REF!, F131&gt;=#REF!), "CR", " ")</f>
        <v>#REF!</v>
      </c>
      <c r="AJ131" s="4" t="e">
        <f>IF(AND(B131="javelin 700",#REF! =#REF!, F131&gt;=#REF!), "CR", " ")</f>
        <v>#REF!</v>
      </c>
      <c r="AK131" s="4" t="e">
        <f>IF(AND(B131="javelin 800", OR(AND(#REF!=#REF!, F131&gt;=#REF!), AND(#REF!=#REF!, F131&gt;=#REF!))), "CR", " ")</f>
        <v>#REF!</v>
      </c>
      <c r="AL131" s="4" t="e">
        <f>IF(AND(B131="shot 3",#REF! =#REF!, F131&gt;=#REF!), "CR", " ")</f>
        <v>#REF!</v>
      </c>
      <c r="AM131" s="4" t="e">
        <f>IF(AND(B131="shot 4",#REF! =#REF!, F131&gt;=#REF!), "CR", " ")</f>
        <v>#REF!</v>
      </c>
      <c r="AN131" s="4" t="e">
        <f>IF(AND(B131="shot 5",#REF! =#REF!, F131&gt;=#REF!), "CR", " ")</f>
        <v>#REF!</v>
      </c>
      <c r="AO131" s="4" t="e">
        <f>IF(AND(B131="shot 6",#REF! =#REF!, F131&gt;=#REF!), "CR", " ")</f>
        <v>#REF!</v>
      </c>
      <c r="AP131" s="4" t="e">
        <f>IF(AND(B131="shot 7.26",#REF! =#REF!, F131&gt;=#REF!), "CR", " ")</f>
        <v>#REF!</v>
      </c>
      <c r="AQ131" s="4" t="e">
        <f>IF(AND(B131="60H",OR(AND(#REF!=#REF!,F131&lt;=#REF!),AND(#REF!=#REF!,F131&lt;=#REF!),AND(#REF!=#REF!,F131&lt;=#REF!),AND(#REF!=#REF!,F131&lt;=#REF!),AND(#REF!=#REF!,F131&lt;=#REF!))),"CR"," ")</f>
        <v>#REF!</v>
      </c>
      <c r="AR131" s="4" t="e">
        <f>IF(AND(B131="75H", AND(#REF!=#REF!, F131&lt;=#REF!)), "CR", " ")</f>
        <v>#REF!</v>
      </c>
      <c r="AS131" s="4" t="e">
        <f>IF(AND(B131="80H", AND(#REF!=#REF!, F131&lt;=#REF!)), "CR", " ")</f>
        <v>#REF!</v>
      </c>
      <c r="AT131" s="4" t="e">
        <f>IF(AND(B131="100H", AND(#REF!=#REF!, F131&lt;=#REF!)), "CR", " ")</f>
        <v>#REF!</v>
      </c>
      <c r="AU131" s="4" t="e">
        <f>IF(AND(B131="110H", OR(AND(#REF!=#REF!, F131&lt;=#REF!), AND(#REF!=#REF!, F131&lt;=#REF!))), "CR", " ")</f>
        <v>#REF!</v>
      </c>
      <c r="AV131" s="4" t="e">
        <f>IF(AND(B131="400H", OR(AND(#REF!=#REF!, F131&lt;=#REF!), AND(#REF!=#REF!, F131&lt;=#REF!), AND(#REF!=#REF!, F131&lt;=#REF!), AND(#REF!=#REF!, F131&lt;=#REF!))), "CR", " ")</f>
        <v>#REF!</v>
      </c>
      <c r="AW131" s="4" t="e">
        <f>IF(AND(B131="1500SC", AND(#REF!=#REF!, F131&lt;=#REF!)), "CR", " ")</f>
        <v>#REF!</v>
      </c>
      <c r="AX131" s="4" t="e">
        <f>IF(AND(B131="2000SC", OR(AND(#REF!=#REF!, F131&lt;=#REF!), AND(#REF!=#REF!, F131&lt;=#REF!))), "CR", " ")</f>
        <v>#REF!</v>
      </c>
      <c r="AY131" s="4" t="e">
        <f>IF(AND(B131="3000SC", OR(AND(#REF!=#REF!, F131&lt;=#REF!), AND(#REF!=#REF!, F131&lt;=#REF!))), "CR", " ")</f>
        <v>#REF!</v>
      </c>
      <c r="AZ131" s="5" t="e">
        <f>IF(AND(B131="4x100", OR(AND(#REF!=#REF!, F131&lt;=#REF!), AND(#REF!=#REF!, F131&lt;=#REF!), AND(#REF!=#REF!, F131&lt;=#REF!), AND(#REF!=#REF!, F131&lt;=#REF!), AND(#REF!=#REF!, F131&lt;=#REF!))), "CR", " ")</f>
        <v>#REF!</v>
      </c>
      <c r="BA131" s="5" t="e">
        <f>IF(AND(B131="4x200", OR(AND(#REF!=#REF!, F131&lt;=#REF!), AND(#REF!=#REF!, F131&lt;=#REF!), AND(#REF!=#REF!, F131&lt;=#REF!), AND(#REF!=#REF!, F131&lt;=#REF!), AND(#REF!=#REF!, F131&lt;=#REF!))), "CR", " ")</f>
        <v>#REF!</v>
      </c>
      <c r="BB131" s="5" t="e">
        <f>IF(AND(B131="4x300", AND(#REF!=#REF!, F131&lt;=#REF!)), "CR", " ")</f>
        <v>#REF!</v>
      </c>
      <c r="BC131" s="5" t="e">
        <f>IF(AND(B131="4x400", OR(AND(#REF!=#REF!, F131&lt;=#REF!), AND(#REF!=#REF!, F131&lt;=#REF!), AND(#REF!=#REF!, F131&lt;=#REF!), AND(#REF!=#REF!, F131&lt;=#REF!))), "CR", " ")</f>
        <v>#REF!</v>
      </c>
      <c r="BD131" s="5" t="e">
        <f>IF(AND(B131="3x800", OR(AND(#REF!=#REF!, F131&lt;=#REF!), AND(#REF!=#REF!, F131&lt;=#REF!), AND(#REF!=#REF!, F131&lt;=#REF!))), "CR", " ")</f>
        <v>#REF!</v>
      </c>
      <c r="BE131" s="5" t="e">
        <f>IF(AND(B131="pentathlon", OR(AND(#REF!=#REF!, F131&gt;=#REF!), AND(#REF!=#REF!, F131&gt;=#REF!),AND(#REF!=#REF!, F131&gt;=#REF!),AND(#REF!=#REF!, F131&gt;=#REF!))), "CR", " ")</f>
        <v>#REF!</v>
      </c>
      <c r="BF131" s="5" t="e">
        <f>IF(AND(B131="heptathlon", OR(AND(#REF!=#REF!, F131&gt;=#REF!), AND(#REF!=#REF!, F131&gt;=#REF!))), "CR", " ")</f>
        <v>#REF!</v>
      </c>
      <c r="BG131" s="5" t="e">
        <f>IF(AND(B131="decathlon", OR(AND(#REF!=#REF!, F131&gt;=#REF!), AND(#REF!=#REF!, F131&gt;=#REF!),AND(#REF!=#REF!, F131&gt;=#REF!))), "CR", " ")</f>
        <v>#REF!</v>
      </c>
    </row>
    <row r="132" spans="1:59" hidden="1">
      <c r="A132" s="1" t="e">
        <f>#REF!</f>
        <v>#REF!</v>
      </c>
      <c r="B132" s="2">
        <v>800</v>
      </c>
      <c r="C132" s="1" t="s">
        <v>60</v>
      </c>
      <c r="D132" s="1" t="s">
        <v>145</v>
      </c>
      <c r="E132" s="6" t="s">
        <v>4</v>
      </c>
      <c r="F132" s="8" t="s">
        <v>146</v>
      </c>
      <c r="G132" s="10">
        <v>44661</v>
      </c>
      <c r="H132" s="2" t="s">
        <v>128</v>
      </c>
      <c r="I132" s="2" t="s">
        <v>129</v>
      </c>
      <c r="J132" s="5" t="e">
        <f>IF(AND(B132=100, OR(AND(#REF!=#REF!, F132&lt;=#REF!), AND(#REF!=#REF!, F132&lt;=#REF!), AND(#REF!=#REF!, F132&lt;=#REF!), AND(#REF!=#REF!, F132&lt;=#REF!), AND(#REF!=#REF!, F132&lt;=#REF!))), "CR", " ")</f>
        <v>#REF!</v>
      </c>
      <c r="K132" s="5" t="e">
        <f>IF(AND(B132=200, OR(AND(#REF!=#REF!, F132&lt;=#REF!), AND(#REF!=#REF!, F132&lt;=#REF!), AND(#REF!=#REF!, F132&lt;=#REF!), AND(#REF!=#REF!, F132&lt;=#REF!), AND(#REF!=#REF!, F132&lt;=#REF!))), "CR", " ")</f>
        <v>#REF!</v>
      </c>
      <c r="L132" s="5" t="e">
        <f>IF(AND(B132=300, OR(AND(#REF!=#REF!, F132&lt;=#REF!), AND(#REF!=#REF!, F132&lt;=#REF!))), "CR", " ")</f>
        <v>#REF!</v>
      </c>
      <c r="M132" s="5" t="e">
        <f>IF(AND(B132=400, OR(AND(#REF!=#REF!, F132&lt;=#REF!), AND(#REF!=#REF!, F132&lt;=#REF!), AND(#REF!=#REF!, F132&lt;=#REF!), AND(#REF!=#REF!, F132&lt;=#REF!))), "CR", " ")</f>
        <v>#REF!</v>
      </c>
      <c r="N132" s="5" t="e">
        <f>IF(AND(B132=800, OR(AND(#REF!=#REF!, F132&lt;=#REF!), AND(#REF!=#REF!, F132&lt;=#REF!), AND(#REF!=#REF!, F132&lt;=#REF!), AND(#REF!=#REF!, F132&lt;=#REF!), AND(#REF!=#REF!, F132&lt;=#REF!))), "CR", " ")</f>
        <v>#REF!</v>
      </c>
      <c r="O132" s="5" t="e">
        <f>IF(AND(B132=1000, OR(AND(#REF!=#REF!, F132&lt;=#REF!), AND(#REF!=#REF!, F132&lt;=#REF!))), "CR", " ")</f>
        <v>#REF!</v>
      </c>
      <c r="P132" s="5" t="e">
        <f>IF(AND(B132=1500, OR(AND(#REF!=#REF!, F132&lt;=#REF!), AND(#REF!=#REF!, F132&lt;=#REF!), AND(#REF!=#REF!, F132&lt;=#REF!), AND(#REF!=#REF!, F132&lt;=#REF!), AND(#REF!=#REF!, F132&lt;=#REF!))), "CR", " ")</f>
        <v>#REF!</v>
      </c>
      <c r="Q132" s="5" t="e">
        <f>IF(AND(B132="1600 (Mile)",OR(AND(#REF!=#REF!,F132&lt;=#REF!),AND(#REF!=#REF!,F132&lt;=#REF!),AND(#REF!=#REF!,F132&lt;=#REF!),AND(#REF!=#REF!,F132&lt;=#REF!))),"CR"," ")</f>
        <v>#REF!</v>
      </c>
      <c r="R132" s="5" t="e">
        <f>IF(AND(B132=3000, OR(AND(#REF!=#REF!, F132&lt;=#REF!), AND(#REF!=#REF!, F132&lt;=#REF!), AND(#REF!=#REF!, F132&lt;=#REF!), AND(#REF!=#REF!, F132&lt;=#REF!))), "CR", " ")</f>
        <v>#REF!</v>
      </c>
      <c r="S132" s="5" t="e">
        <f>IF(AND(B132=5000, OR(AND(#REF!=#REF!, F132&lt;=#REF!), AND(#REF!=#REF!, F132&lt;=#REF!))), "CR", " ")</f>
        <v>#REF!</v>
      </c>
      <c r="T132" s="4" t="e">
        <f>IF(AND(B132=10000, OR(AND(#REF!=#REF!, F132&lt;=#REF!), AND(#REF!=#REF!, F132&lt;=#REF!))), "CR", " ")</f>
        <v>#REF!</v>
      </c>
      <c r="U132" s="4" t="e">
        <f>IF(AND(B132="high jump", OR(AND(#REF!=#REF!, F132&gt;=#REF!), AND(#REF!=#REF!, F132&gt;=#REF!), AND(#REF!=#REF!, F132&gt;=#REF!), AND(#REF!=#REF!, F132&gt;=#REF!), AND(#REF!=#REF!, F132&gt;=#REF!))), "CR", " ")</f>
        <v>#REF!</v>
      </c>
      <c r="V132" s="4" t="e">
        <f>IF(AND(B132="long jump", OR(AND(#REF!=#REF!, F132&gt;=#REF!), AND(#REF!=#REF!, F132&gt;=#REF!), AND(#REF!=#REF!, F132&gt;=#REF!), AND(#REF!=#REF!, F132&gt;=#REF!), AND(#REF!=#REF!, F132&gt;=#REF!))), "CR", " ")</f>
        <v>#REF!</v>
      </c>
      <c r="W132" s="4" t="e">
        <f>IF(AND(B132="triple jump", OR(AND(#REF!=#REF!, F132&gt;=#REF!), AND(#REF!=#REF!, F132&gt;=#REF!), AND(#REF!=#REF!, F132&gt;=#REF!), AND(#REF!=#REF!, F132&gt;=#REF!), AND(#REF!=#REF!, F132&gt;=#REF!))), "CR", " ")</f>
        <v>#REF!</v>
      </c>
      <c r="X132" s="4" t="e">
        <f>IF(AND(B132="pole vault", OR(AND(#REF!=#REF!, F132&gt;=#REF!), AND(#REF!=#REF!, F132&gt;=#REF!), AND(#REF!=#REF!, F132&gt;=#REF!), AND(#REF!=#REF!, F132&gt;=#REF!), AND(#REF!=#REF!, F132&gt;=#REF!))), "CR", " ")</f>
        <v>#REF!</v>
      </c>
      <c r="Y132" s="4" t="e">
        <f>IF(AND(B132="discus 1",#REF! =#REF!, F132&gt;=#REF!), "CR", " ")</f>
        <v>#REF!</v>
      </c>
      <c r="Z132" s="4" t="e">
        <f>IF(AND(B132="discus 1.25",#REF! =#REF!, F132&gt;=#REF!), "CR", " ")</f>
        <v>#REF!</v>
      </c>
      <c r="AA132" s="4" t="e">
        <f>IF(AND(B132="discus 1.5",#REF! =#REF!, F132&gt;=#REF!), "CR", " ")</f>
        <v>#REF!</v>
      </c>
      <c r="AB132" s="4" t="e">
        <f>IF(AND(B132="discus 1.75",#REF! =#REF!, F132&gt;=#REF!), "CR", " ")</f>
        <v>#REF!</v>
      </c>
      <c r="AC132" s="4" t="e">
        <f>IF(AND(B132="discus 2",#REF! =#REF!, F132&gt;=#REF!), "CR", " ")</f>
        <v>#REF!</v>
      </c>
      <c r="AD132" s="4" t="e">
        <f>IF(AND(B132="hammer 4",#REF! =#REF!, F132&gt;=#REF!), "CR", " ")</f>
        <v>#REF!</v>
      </c>
      <c r="AE132" s="4" t="e">
        <f>IF(AND(B132="hammer 5",#REF! =#REF!, F132&gt;=#REF!), "CR", " ")</f>
        <v>#REF!</v>
      </c>
      <c r="AF132" s="4" t="e">
        <f>IF(AND(B132="hammer 6",#REF! =#REF!, F132&gt;=#REF!), "CR", " ")</f>
        <v>#REF!</v>
      </c>
      <c r="AG132" s="4" t="e">
        <f>IF(AND(B132="hammer 7.26",#REF! =#REF!, F132&gt;=#REF!), "CR", " ")</f>
        <v>#REF!</v>
      </c>
      <c r="AH132" s="4" t="e">
        <f>IF(AND(B132="javelin 400",#REF! =#REF!, F132&gt;=#REF!), "CR", " ")</f>
        <v>#REF!</v>
      </c>
      <c r="AI132" s="4" t="e">
        <f>IF(AND(B132="javelin 600",#REF! =#REF!, F132&gt;=#REF!), "CR", " ")</f>
        <v>#REF!</v>
      </c>
      <c r="AJ132" s="4" t="e">
        <f>IF(AND(B132="javelin 700",#REF! =#REF!, F132&gt;=#REF!), "CR", " ")</f>
        <v>#REF!</v>
      </c>
      <c r="AK132" s="4" t="e">
        <f>IF(AND(B132="javelin 800", OR(AND(#REF!=#REF!, F132&gt;=#REF!), AND(#REF!=#REF!, F132&gt;=#REF!))), "CR", " ")</f>
        <v>#REF!</v>
      </c>
      <c r="AL132" s="4" t="e">
        <f>IF(AND(B132="shot 3",#REF! =#REF!, F132&gt;=#REF!), "CR", " ")</f>
        <v>#REF!</v>
      </c>
      <c r="AM132" s="4" t="e">
        <f>IF(AND(B132="shot 4",#REF! =#REF!, F132&gt;=#REF!), "CR", " ")</f>
        <v>#REF!</v>
      </c>
      <c r="AN132" s="4" t="e">
        <f>IF(AND(B132="shot 5",#REF! =#REF!, F132&gt;=#REF!), "CR", " ")</f>
        <v>#REF!</v>
      </c>
      <c r="AO132" s="4" t="e">
        <f>IF(AND(B132="shot 6",#REF! =#REF!, F132&gt;=#REF!), "CR", " ")</f>
        <v>#REF!</v>
      </c>
      <c r="AP132" s="4" t="e">
        <f>IF(AND(B132="shot 7.26",#REF! =#REF!, F132&gt;=#REF!), "CR", " ")</f>
        <v>#REF!</v>
      </c>
      <c r="AQ132" s="4" t="e">
        <f>IF(AND(B132="60H",OR(AND(#REF!=#REF!,F132&lt;=#REF!),AND(#REF!=#REF!,F132&lt;=#REF!),AND(#REF!=#REF!,F132&lt;=#REF!),AND(#REF!=#REF!,F132&lt;=#REF!),AND(#REF!=#REF!,F132&lt;=#REF!))),"CR"," ")</f>
        <v>#REF!</v>
      </c>
      <c r="AR132" s="4" t="e">
        <f>IF(AND(B132="75H", AND(#REF!=#REF!, F132&lt;=#REF!)), "CR", " ")</f>
        <v>#REF!</v>
      </c>
      <c r="AS132" s="4" t="e">
        <f>IF(AND(B132="80H", AND(#REF!=#REF!, F132&lt;=#REF!)), "CR", " ")</f>
        <v>#REF!</v>
      </c>
      <c r="AT132" s="4" t="e">
        <f>IF(AND(B132="100H", AND(#REF!=#REF!, F132&lt;=#REF!)), "CR", " ")</f>
        <v>#REF!</v>
      </c>
      <c r="AU132" s="4" t="e">
        <f>IF(AND(B132="110H", OR(AND(#REF!=#REF!, F132&lt;=#REF!), AND(#REF!=#REF!, F132&lt;=#REF!))), "CR", " ")</f>
        <v>#REF!</v>
      </c>
      <c r="AV132" s="4" t="e">
        <f>IF(AND(B132="400H", OR(AND(#REF!=#REF!, F132&lt;=#REF!), AND(#REF!=#REF!, F132&lt;=#REF!), AND(#REF!=#REF!, F132&lt;=#REF!), AND(#REF!=#REF!, F132&lt;=#REF!))), "CR", " ")</f>
        <v>#REF!</v>
      </c>
      <c r="AW132" s="4" t="e">
        <f>IF(AND(B132="1500SC", AND(#REF!=#REF!, F132&lt;=#REF!)), "CR", " ")</f>
        <v>#REF!</v>
      </c>
      <c r="AX132" s="4" t="e">
        <f>IF(AND(B132="2000SC", OR(AND(#REF!=#REF!, F132&lt;=#REF!), AND(#REF!=#REF!, F132&lt;=#REF!))), "CR", " ")</f>
        <v>#REF!</v>
      </c>
      <c r="AY132" s="4" t="e">
        <f>IF(AND(B132="3000SC", OR(AND(#REF!=#REF!, F132&lt;=#REF!), AND(#REF!=#REF!, F132&lt;=#REF!))), "CR", " ")</f>
        <v>#REF!</v>
      </c>
      <c r="AZ132" s="5" t="e">
        <f>IF(AND(B132="4x100", OR(AND(#REF!=#REF!, F132&lt;=#REF!), AND(#REF!=#REF!, F132&lt;=#REF!), AND(#REF!=#REF!, F132&lt;=#REF!), AND(#REF!=#REF!, F132&lt;=#REF!), AND(#REF!=#REF!, F132&lt;=#REF!))), "CR", " ")</f>
        <v>#REF!</v>
      </c>
      <c r="BA132" s="5" t="e">
        <f>IF(AND(B132="4x200", OR(AND(#REF!=#REF!, F132&lt;=#REF!), AND(#REF!=#REF!, F132&lt;=#REF!), AND(#REF!=#REF!, F132&lt;=#REF!), AND(#REF!=#REF!, F132&lt;=#REF!), AND(#REF!=#REF!, F132&lt;=#REF!))), "CR", " ")</f>
        <v>#REF!</v>
      </c>
      <c r="BB132" s="5" t="e">
        <f>IF(AND(B132="4x300", AND(#REF!=#REF!, F132&lt;=#REF!)), "CR", " ")</f>
        <v>#REF!</v>
      </c>
      <c r="BC132" s="5" t="e">
        <f>IF(AND(B132="4x400", OR(AND(#REF!=#REF!, F132&lt;=#REF!), AND(#REF!=#REF!, F132&lt;=#REF!), AND(#REF!=#REF!, F132&lt;=#REF!), AND(#REF!=#REF!, F132&lt;=#REF!))), "CR", " ")</f>
        <v>#REF!</v>
      </c>
      <c r="BD132" s="5" t="e">
        <f>IF(AND(B132="3x800", OR(AND(#REF!=#REF!, F132&lt;=#REF!), AND(#REF!=#REF!, F132&lt;=#REF!), AND(#REF!=#REF!, F132&lt;=#REF!))), "CR", " ")</f>
        <v>#REF!</v>
      </c>
      <c r="BE132" s="5" t="e">
        <f>IF(AND(B132="pentathlon", OR(AND(#REF!=#REF!, F132&gt;=#REF!), AND(#REF!=#REF!, F132&gt;=#REF!),AND(#REF!=#REF!, F132&gt;=#REF!),AND(#REF!=#REF!, F132&gt;=#REF!))), "CR", " ")</f>
        <v>#REF!</v>
      </c>
      <c r="BF132" s="5" t="e">
        <f>IF(AND(B132="heptathlon", OR(AND(#REF!=#REF!, F132&gt;=#REF!), AND(#REF!=#REF!, F132&gt;=#REF!))), "CR", " ")</f>
        <v>#REF!</v>
      </c>
      <c r="BG132" s="5" t="e">
        <f>IF(AND(B132="decathlon", OR(AND(#REF!=#REF!, F132&gt;=#REF!), AND(#REF!=#REF!, F132&gt;=#REF!),AND(#REF!=#REF!, F132&gt;=#REF!))), "CR", " ")</f>
        <v>#REF!</v>
      </c>
    </row>
    <row r="133" spans="1:59">
      <c r="B133" s="2">
        <v>800</v>
      </c>
      <c r="C133" s="1" t="s">
        <v>51</v>
      </c>
      <c r="D133" s="1" t="s">
        <v>179</v>
      </c>
      <c r="E133" s="6" t="s">
        <v>5</v>
      </c>
      <c r="F133" s="8" t="s">
        <v>202</v>
      </c>
      <c r="G133" s="10">
        <v>44703</v>
      </c>
      <c r="H133" s="1" t="s">
        <v>155</v>
      </c>
      <c r="I133" s="1" t="s">
        <v>177</v>
      </c>
    </row>
    <row r="134" spans="1:59" hidden="1">
      <c r="B134" s="2">
        <v>800</v>
      </c>
      <c r="C134" s="2" t="s">
        <v>80</v>
      </c>
      <c r="D134" s="1" t="s">
        <v>81</v>
      </c>
      <c r="E134" s="6" t="s">
        <v>7</v>
      </c>
      <c r="F134" s="8" t="s">
        <v>276</v>
      </c>
      <c r="G134" s="9">
        <v>44738</v>
      </c>
      <c r="H134" s="1" t="s">
        <v>275</v>
      </c>
      <c r="I134" s="1" t="s">
        <v>177</v>
      </c>
    </row>
    <row r="135" spans="1:59">
      <c r="B135" s="2">
        <v>800</v>
      </c>
      <c r="C135" s="1" t="s">
        <v>99</v>
      </c>
      <c r="D135" s="1" t="s">
        <v>100</v>
      </c>
      <c r="E135" s="6" t="s">
        <v>5</v>
      </c>
      <c r="F135" s="8" t="s">
        <v>178</v>
      </c>
      <c r="G135" s="10">
        <v>44682</v>
      </c>
      <c r="H135" s="1" t="s">
        <v>155</v>
      </c>
      <c r="I135" s="1" t="s">
        <v>177</v>
      </c>
    </row>
    <row r="136" spans="1:59" hidden="1">
      <c r="A136" s="1" t="e">
        <f>#REF!</f>
        <v>#REF!</v>
      </c>
      <c r="B136" s="2">
        <v>800</v>
      </c>
      <c r="C136" s="1" t="s">
        <v>97</v>
      </c>
      <c r="D136" s="1" t="s">
        <v>98</v>
      </c>
      <c r="E136" s="6" t="s">
        <v>7</v>
      </c>
      <c r="F136" s="8" t="s">
        <v>178</v>
      </c>
      <c r="G136" s="10">
        <v>44738</v>
      </c>
      <c r="H136" s="2" t="s">
        <v>275</v>
      </c>
      <c r="I136" s="2" t="s">
        <v>189</v>
      </c>
      <c r="J136" s="2" t="s">
        <v>129</v>
      </c>
      <c r="K136" s="5" t="e">
        <f>IF(AND(B136=200, OR(AND(#REF!=#REF!, F136&lt;=#REF!), AND(#REF!=#REF!, F136&lt;=#REF!), AND(#REF!=#REF!, F136&lt;=#REF!), AND(#REF!=#REF!, F136&lt;=#REF!), AND(#REF!=#REF!, F136&lt;=#REF!))), "CR", " ")</f>
        <v>#REF!</v>
      </c>
      <c r="L136" s="5" t="e">
        <f>IF(AND(B136=300, OR(AND(#REF!=#REF!, F136&lt;=#REF!), AND(#REF!=#REF!, F136&lt;=#REF!))), "CR", " ")</f>
        <v>#REF!</v>
      </c>
      <c r="M136" s="5" t="e">
        <f>IF(AND(B136=400, OR(AND(#REF!=#REF!, F136&lt;=#REF!), AND(#REF!=#REF!, F136&lt;=#REF!), AND(#REF!=#REF!, F136&lt;=#REF!), AND(#REF!=#REF!, F136&lt;=#REF!))), "CR", " ")</f>
        <v>#REF!</v>
      </c>
      <c r="N136" s="5" t="e">
        <f>IF(AND(B136=800, OR(AND(#REF!=#REF!, F136&lt;=#REF!), AND(#REF!=#REF!, F136&lt;=#REF!), AND(#REF!=#REF!, F136&lt;=#REF!), AND(#REF!=#REF!, F136&lt;=#REF!), AND(#REF!=#REF!, F136&lt;=#REF!))), "CR", " ")</f>
        <v>#REF!</v>
      </c>
      <c r="O136" s="5" t="e">
        <f>IF(AND(B136=1000, OR(AND(#REF!=#REF!, F136&lt;=#REF!), AND(#REF!=#REF!, F136&lt;=#REF!))), "CR", " ")</f>
        <v>#REF!</v>
      </c>
      <c r="P136" s="5" t="e">
        <f>IF(AND(B136=1500, OR(AND(#REF!=#REF!, F136&lt;=#REF!), AND(#REF!=#REF!, F136&lt;=#REF!), AND(#REF!=#REF!, F136&lt;=#REF!), AND(#REF!=#REF!, F136&lt;=#REF!), AND(#REF!=#REF!, F136&lt;=#REF!))), "CR", " ")</f>
        <v>#REF!</v>
      </c>
      <c r="Q136" s="5" t="e">
        <f>IF(AND(B136="1600 (Mile)",OR(AND(#REF!=#REF!,F136&lt;=#REF!),AND(#REF!=#REF!,F136&lt;=#REF!),AND(#REF!=#REF!,F136&lt;=#REF!),AND(#REF!=#REF!,F136&lt;=#REF!))),"CR"," ")</f>
        <v>#REF!</v>
      </c>
      <c r="R136" s="5" t="e">
        <f>IF(AND(B136=3000, OR(AND(#REF!=#REF!, F136&lt;=#REF!), AND(#REF!=#REF!, F136&lt;=#REF!), AND(#REF!=#REF!, F136&lt;=#REF!), AND(#REF!=#REF!, F136&lt;=#REF!))), "CR", " ")</f>
        <v>#REF!</v>
      </c>
      <c r="S136" s="5" t="e">
        <f>IF(AND(B136=5000, OR(AND(#REF!=#REF!, F136&lt;=#REF!), AND(#REF!=#REF!, F136&lt;=#REF!))), "CR", " ")</f>
        <v>#REF!</v>
      </c>
      <c r="T136" s="4" t="e">
        <f>IF(AND(B136=10000, OR(AND(#REF!=#REF!, F136&lt;=#REF!), AND(#REF!=#REF!, F136&lt;=#REF!))), "CR", " ")</f>
        <v>#REF!</v>
      </c>
      <c r="U136" s="4" t="e">
        <f>IF(AND(B136="high jump", OR(AND(#REF!=#REF!, F136&gt;=#REF!), AND(#REF!=#REF!, F136&gt;=#REF!), AND(#REF!=#REF!, F136&gt;=#REF!), AND(#REF!=#REF!, F136&gt;=#REF!), AND(#REF!=#REF!, F136&gt;=#REF!))), "CR", " ")</f>
        <v>#REF!</v>
      </c>
      <c r="V136" s="4" t="e">
        <f>IF(AND(B136="long jump", OR(AND(#REF!=#REF!, F136&gt;=#REF!), AND(#REF!=#REF!, F136&gt;=#REF!), AND(#REF!=#REF!, F136&gt;=#REF!), AND(#REF!=#REF!, F136&gt;=#REF!), AND(#REF!=#REF!, F136&gt;=#REF!))), "CR", " ")</f>
        <v>#REF!</v>
      </c>
      <c r="W136" s="4" t="e">
        <f>IF(AND(B136="triple jump", OR(AND(#REF!=#REF!, F136&gt;=#REF!), AND(#REF!=#REF!, F136&gt;=#REF!), AND(#REF!=#REF!, F136&gt;=#REF!), AND(#REF!=#REF!, F136&gt;=#REF!), AND(#REF!=#REF!, F136&gt;=#REF!))), "CR", " ")</f>
        <v>#REF!</v>
      </c>
      <c r="X136" s="4" t="e">
        <f>IF(AND(B136="pole vault", OR(AND(#REF!=#REF!, F136&gt;=#REF!), AND(#REF!=#REF!, F136&gt;=#REF!), AND(#REF!=#REF!, F136&gt;=#REF!), AND(#REF!=#REF!, F136&gt;=#REF!), AND(#REF!=#REF!, F136&gt;=#REF!))), "CR", " ")</f>
        <v>#REF!</v>
      </c>
      <c r="Y136" s="4" t="e">
        <f>IF(AND(B136="discus 1",#REF! =#REF!, F136&gt;=#REF!), "CR", " ")</f>
        <v>#REF!</v>
      </c>
      <c r="Z136" s="4" t="e">
        <f>IF(AND(B136="discus 1.25",#REF! =#REF!, F136&gt;=#REF!), "CR", " ")</f>
        <v>#REF!</v>
      </c>
      <c r="AA136" s="4" t="e">
        <f>IF(AND(B136="discus 1.5",#REF! =#REF!, F136&gt;=#REF!), "CR", " ")</f>
        <v>#REF!</v>
      </c>
      <c r="AB136" s="4" t="e">
        <f>IF(AND(B136="discus 1.75",#REF! =#REF!, F136&gt;=#REF!), "CR", " ")</f>
        <v>#REF!</v>
      </c>
      <c r="AC136" s="4" t="e">
        <f>IF(AND(B136="discus 2",#REF! =#REF!, F136&gt;=#REF!), "CR", " ")</f>
        <v>#REF!</v>
      </c>
      <c r="AD136" s="4" t="e">
        <f>IF(AND(B136="hammer 4",#REF! =#REF!, F136&gt;=#REF!), "CR", " ")</f>
        <v>#REF!</v>
      </c>
      <c r="AE136" s="4" t="e">
        <f>IF(AND(B136="hammer 5",#REF! =#REF!, F136&gt;=#REF!), "CR", " ")</f>
        <v>#REF!</v>
      </c>
      <c r="AF136" s="4" t="e">
        <f>IF(AND(B136="hammer 6",#REF! =#REF!, F136&gt;=#REF!), "CR", " ")</f>
        <v>#REF!</v>
      </c>
      <c r="AG136" s="4" t="e">
        <f>IF(AND(B136="hammer 7.26",#REF! =#REF!, F136&gt;=#REF!), "CR", " ")</f>
        <v>#REF!</v>
      </c>
      <c r="AH136" s="4" t="e">
        <f>IF(AND(B136="javelin 400",#REF! =#REF!, F136&gt;=#REF!), "CR", " ")</f>
        <v>#REF!</v>
      </c>
      <c r="AI136" s="4" t="e">
        <f>IF(AND(B136="javelin 600",#REF! =#REF!, F136&gt;=#REF!), "CR", " ")</f>
        <v>#REF!</v>
      </c>
      <c r="AJ136" s="4" t="e">
        <f>IF(AND(B136="javelin 700",#REF! =#REF!, F136&gt;=#REF!), "CR", " ")</f>
        <v>#REF!</v>
      </c>
      <c r="AK136" s="4" t="e">
        <f>IF(AND(B136="javelin 800", OR(AND(#REF!=#REF!, F136&gt;=#REF!), AND(#REF!=#REF!, F136&gt;=#REF!))), "CR", " ")</f>
        <v>#REF!</v>
      </c>
      <c r="AL136" s="4" t="e">
        <f>IF(AND(B136="shot 3",#REF! =#REF!, F136&gt;=#REF!), "CR", " ")</f>
        <v>#REF!</v>
      </c>
      <c r="AM136" s="4" t="e">
        <f>IF(AND(B136="shot 4",#REF! =#REF!, F136&gt;=#REF!), "CR", " ")</f>
        <v>#REF!</v>
      </c>
      <c r="AN136" s="4" t="e">
        <f>IF(AND(B136="shot 5",#REF! =#REF!, F136&gt;=#REF!), "CR", " ")</f>
        <v>#REF!</v>
      </c>
      <c r="AO136" s="4" t="e">
        <f>IF(AND(B136="shot 6",#REF! =#REF!, F136&gt;=#REF!), "CR", " ")</f>
        <v>#REF!</v>
      </c>
      <c r="AP136" s="4" t="e">
        <f>IF(AND(B136="shot 7.26",#REF! =#REF!, F136&gt;=#REF!), "CR", " ")</f>
        <v>#REF!</v>
      </c>
      <c r="AQ136" s="4" t="e">
        <f>IF(AND(B136="60H",OR(AND(#REF!=#REF!,F136&lt;=#REF!),AND(#REF!=#REF!,F136&lt;=#REF!),AND(#REF!=#REF!,F136&lt;=#REF!),AND(#REF!=#REF!,F136&lt;=#REF!),AND(#REF!=#REF!,F136&lt;=#REF!))),"CR"," ")</f>
        <v>#REF!</v>
      </c>
      <c r="AR136" s="4" t="e">
        <f>IF(AND(B136="75H", AND(#REF!=#REF!, F136&lt;=#REF!)), "CR", " ")</f>
        <v>#REF!</v>
      </c>
      <c r="AS136" s="4" t="e">
        <f>IF(AND(B136="80H", AND(#REF!=#REF!, F136&lt;=#REF!)), "CR", " ")</f>
        <v>#REF!</v>
      </c>
      <c r="AT136" s="4" t="e">
        <f>IF(AND(B136="100H", AND(#REF!=#REF!, F136&lt;=#REF!)), "CR", " ")</f>
        <v>#REF!</v>
      </c>
      <c r="AU136" s="4" t="e">
        <f>IF(AND(B136="110H", OR(AND(#REF!=#REF!, F136&lt;=#REF!), AND(#REF!=#REF!, F136&lt;=#REF!))), "CR", " ")</f>
        <v>#REF!</v>
      </c>
      <c r="AV136" s="4" t="e">
        <f>IF(AND(B136="400H", OR(AND(#REF!=#REF!, F136&lt;=#REF!), AND(#REF!=#REF!, F136&lt;=#REF!), AND(#REF!=#REF!, F136&lt;=#REF!), AND(#REF!=#REF!, F136&lt;=#REF!))), "CR", " ")</f>
        <v>#REF!</v>
      </c>
      <c r="AW136" s="4" t="e">
        <f>IF(AND(B136="1500SC", AND(#REF!=#REF!, F136&lt;=#REF!)), "CR", " ")</f>
        <v>#REF!</v>
      </c>
      <c r="AX136" s="4" t="e">
        <f>IF(AND(B136="2000SC", OR(AND(#REF!=#REF!, F136&lt;=#REF!), AND(#REF!=#REF!, F136&lt;=#REF!))), "CR", " ")</f>
        <v>#REF!</v>
      </c>
      <c r="AY136" s="4" t="e">
        <f>IF(AND(B136="3000SC", OR(AND(#REF!=#REF!, F136&lt;=#REF!), AND(#REF!=#REF!, F136&lt;=#REF!))), "CR", " ")</f>
        <v>#REF!</v>
      </c>
      <c r="AZ136" s="5" t="e">
        <f>IF(AND(B136="4x100", OR(AND(#REF!=#REF!, F136&lt;=#REF!), AND(#REF!=#REF!, F136&lt;=#REF!), AND(#REF!=#REF!, F136&lt;=#REF!), AND(#REF!=#REF!, F136&lt;=#REF!), AND(#REF!=#REF!, F136&lt;=#REF!))), "CR", " ")</f>
        <v>#REF!</v>
      </c>
      <c r="BA136" s="5" t="e">
        <f>IF(AND(B136="4x200", OR(AND(#REF!=#REF!, F136&lt;=#REF!), AND(#REF!=#REF!, F136&lt;=#REF!), AND(#REF!=#REF!, F136&lt;=#REF!), AND(#REF!=#REF!, F136&lt;=#REF!), AND(#REF!=#REF!, F136&lt;=#REF!))), "CR", " ")</f>
        <v>#REF!</v>
      </c>
      <c r="BB136" s="5" t="e">
        <f>IF(AND(B136="4x300", AND(#REF!=#REF!, F136&lt;=#REF!)), "CR", " ")</f>
        <v>#REF!</v>
      </c>
      <c r="BC136" s="5" t="e">
        <f>IF(AND(B136="4x400", OR(AND(#REF!=#REF!, F136&lt;=#REF!), AND(#REF!=#REF!, F136&lt;=#REF!), AND(#REF!=#REF!, F136&lt;=#REF!), AND(#REF!=#REF!, F136&lt;=#REF!))), "CR", " ")</f>
        <v>#REF!</v>
      </c>
      <c r="BD136" s="5" t="e">
        <f>IF(AND(B136="3x800", OR(AND(#REF!=#REF!, F136&lt;=#REF!), AND(#REF!=#REF!, F136&lt;=#REF!), AND(#REF!=#REF!, F136&lt;=#REF!))), "CR", " ")</f>
        <v>#REF!</v>
      </c>
      <c r="BE136" s="5" t="e">
        <f>IF(AND(B136="pentathlon", OR(AND(#REF!=#REF!, F136&gt;=#REF!), AND(#REF!=#REF!, F136&gt;=#REF!),AND(#REF!=#REF!, F136&gt;=#REF!),AND(#REF!=#REF!, F136&gt;=#REF!))), "CR", " ")</f>
        <v>#REF!</v>
      </c>
      <c r="BF136" s="5" t="e">
        <f>IF(AND(B136="heptathlon", OR(AND(#REF!=#REF!, F136&gt;=#REF!), AND(#REF!=#REF!, F136&gt;=#REF!))), "CR", " ")</f>
        <v>#REF!</v>
      </c>
      <c r="BG136" s="5" t="e">
        <f>IF(AND(B136="decathlon", OR(AND(#REF!=#REF!, F136&gt;=#REF!), AND(#REF!=#REF!, F136&gt;=#REF!),AND(#REF!=#REF!, F136&gt;=#REF!))), "CR", " ")</f>
        <v>#REF!</v>
      </c>
    </row>
    <row r="137" spans="1:59" hidden="1">
      <c r="A137" s="1" t="s">
        <v>85</v>
      </c>
      <c r="B137" s="2">
        <v>800</v>
      </c>
      <c r="C137" s="1" t="s">
        <v>43</v>
      </c>
      <c r="D137" s="1" t="s">
        <v>44</v>
      </c>
      <c r="E137" s="6" t="s">
        <v>12</v>
      </c>
      <c r="F137" s="8" t="s">
        <v>298</v>
      </c>
      <c r="G137" s="10">
        <v>44751</v>
      </c>
      <c r="H137" s="2" t="s">
        <v>292</v>
      </c>
      <c r="I137" s="2" t="s">
        <v>293</v>
      </c>
      <c r="J137" s="5" t="e">
        <f>IF(AND(B137=100, OR(AND(#REF!=#REF!, F137&lt;=#REF!), AND(#REF!=#REF!, F137&lt;=#REF!), AND(#REF!=#REF!, F137&lt;=#REF!), AND(#REF!=#REF!, F137&lt;=#REF!), AND(#REF!=#REF!, F137&lt;=#REF!))), "CR", " ")</f>
        <v>#REF!</v>
      </c>
      <c r="K137" s="5" t="e">
        <f>IF(AND(B137=200, OR(AND(#REF!=#REF!, F137&lt;=#REF!), AND(#REF!=#REF!, F137&lt;=#REF!), AND(#REF!=#REF!, F137&lt;=#REF!), AND(#REF!=#REF!, F137&lt;=#REF!), AND(#REF!=#REF!, F137&lt;=#REF!))), "CR", " ")</f>
        <v>#REF!</v>
      </c>
      <c r="L137" s="5" t="e">
        <f>IF(AND(B137=300, OR(AND(#REF!=#REF!, F137&lt;=#REF!), AND(#REF!=#REF!, F137&lt;=#REF!))), "CR", " ")</f>
        <v>#REF!</v>
      </c>
      <c r="M137" s="5" t="e">
        <f>IF(AND(B137=400, OR(AND(#REF!=#REF!, F137&lt;=#REF!), AND(#REF!=#REF!, F137&lt;=#REF!), AND(#REF!=#REF!, F137&lt;=#REF!), AND(#REF!=#REF!, F137&lt;=#REF!))), "CR", " ")</f>
        <v>#REF!</v>
      </c>
      <c r="N137" s="5" t="e">
        <f>IF(AND(B137=800, OR(AND(#REF!=#REF!, F137&lt;=#REF!), AND(#REF!=#REF!, F137&lt;=#REF!), AND(#REF!=#REF!, F137&lt;=#REF!), AND(#REF!=#REF!, F137&lt;=#REF!), AND(#REF!=#REF!, F137&lt;=#REF!))), "CR", " ")</f>
        <v>#REF!</v>
      </c>
      <c r="O137" s="5" t="e">
        <f>IF(AND(B137=1000, OR(AND(#REF!=#REF!, F137&lt;=#REF!), AND(#REF!=#REF!, F137&lt;=#REF!))), "CR", " ")</f>
        <v>#REF!</v>
      </c>
      <c r="P137" s="5" t="e">
        <f>IF(AND(B137=1500, OR(AND(#REF!=#REF!, F137&lt;=#REF!), AND(#REF!=#REF!, F137&lt;=#REF!), AND(#REF!=#REF!, F137&lt;=#REF!), AND(#REF!=#REF!, F137&lt;=#REF!), AND(#REF!=#REF!, F137&lt;=#REF!))), "CR", " ")</f>
        <v>#REF!</v>
      </c>
      <c r="Q137" s="5" t="e">
        <f>IF(AND(B137="1600 (Mile)",OR(AND(#REF!=#REF!,F137&lt;=#REF!),AND(#REF!=#REF!,F137&lt;=#REF!),AND(#REF!=#REF!,F137&lt;=#REF!),AND(#REF!=#REF!,F137&lt;=#REF!))),"CR"," ")</f>
        <v>#REF!</v>
      </c>
      <c r="R137" s="5" t="e">
        <f>IF(AND(B137=3000, OR(AND(#REF!=#REF!, F137&lt;=#REF!), AND(#REF!=#REF!, F137&lt;=#REF!), AND(#REF!=#REF!, F137&lt;=#REF!), AND(#REF!=#REF!, F137&lt;=#REF!))), "CR", " ")</f>
        <v>#REF!</v>
      </c>
      <c r="S137" s="5" t="e">
        <f>IF(AND(B137=5000, OR(AND(#REF!=#REF!, F137&lt;=#REF!), AND(#REF!=#REF!, F137&lt;=#REF!))), "CR", " ")</f>
        <v>#REF!</v>
      </c>
      <c r="T137" s="4" t="e">
        <f>IF(AND(B137=10000, OR(AND(#REF!=#REF!, F137&lt;=#REF!), AND(#REF!=#REF!, F137&lt;=#REF!))), "CR", " ")</f>
        <v>#REF!</v>
      </c>
      <c r="U137" s="4" t="e">
        <f>IF(AND(B137="high jump", OR(AND(#REF!=#REF!, F137&gt;=#REF!), AND(#REF!=#REF!, F137&gt;=#REF!), AND(#REF!=#REF!, F137&gt;=#REF!), AND(#REF!=#REF!, F137&gt;=#REF!), AND(#REF!=#REF!, F137&gt;=#REF!))), "CR", " ")</f>
        <v>#REF!</v>
      </c>
      <c r="V137" s="4" t="e">
        <f>IF(AND(B137="long jump", OR(AND(#REF!=#REF!, F137&gt;=#REF!), AND(#REF!=#REF!, F137&gt;=#REF!), AND(#REF!=#REF!, F137&gt;=#REF!), AND(#REF!=#REF!, F137&gt;=#REF!), AND(#REF!=#REF!, F137&gt;=#REF!))), "CR", " ")</f>
        <v>#REF!</v>
      </c>
      <c r="W137" s="4" t="e">
        <f>IF(AND(B137="triple jump", OR(AND(#REF!=#REF!, F137&gt;=#REF!), AND(#REF!=#REF!, F137&gt;=#REF!), AND(#REF!=#REF!, F137&gt;=#REF!), AND(#REF!=#REF!, F137&gt;=#REF!), AND(#REF!=#REF!, F137&gt;=#REF!))), "CR", " ")</f>
        <v>#REF!</v>
      </c>
      <c r="X137" s="4" t="e">
        <f>IF(AND(B137="pole vault", OR(AND(#REF!=#REF!, F137&gt;=#REF!), AND(#REF!=#REF!, F137&gt;=#REF!), AND(#REF!=#REF!, F137&gt;=#REF!), AND(#REF!=#REF!, F137&gt;=#REF!), AND(#REF!=#REF!, F137&gt;=#REF!))), "CR", " ")</f>
        <v>#REF!</v>
      </c>
      <c r="Y137" s="4" t="e">
        <f>IF(AND(B137="discus 1",#REF! =#REF!, F137&gt;=#REF!), "CR", " ")</f>
        <v>#REF!</v>
      </c>
      <c r="Z137" s="4" t="e">
        <f>IF(AND(B137="discus 1.25",#REF! =#REF!, F137&gt;=#REF!), "CR", " ")</f>
        <v>#REF!</v>
      </c>
      <c r="AA137" s="4" t="e">
        <f>IF(AND(B137="discus 1.5",#REF! =#REF!, F137&gt;=#REF!), "CR", " ")</f>
        <v>#REF!</v>
      </c>
      <c r="AB137" s="4" t="e">
        <f>IF(AND(B137="discus 1.75",#REF! =#REF!, F137&gt;=#REF!), "CR", " ")</f>
        <v>#REF!</v>
      </c>
      <c r="AC137" s="4" t="e">
        <f>IF(AND(B137="discus 2",#REF! =#REF!, F137&gt;=#REF!), "CR", " ")</f>
        <v>#REF!</v>
      </c>
      <c r="AD137" s="4" t="e">
        <f>IF(AND(B137="hammer 4",#REF! =#REF!, F137&gt;=#REF!), "CR", " ")</f>
        <v>#REF!</v>
      </c>
      <c r="AE137" s="4" t="e">
        <f>IF(AND(B137="hammer 5",#REF! =#REF!, F137&gt;=#REF!), "CR", " ")</f>
        <v>#REF!</v>
      </c>
      <c r="AF137" s="4" t="e">
        <f>IF(AND(B137="hammer 6",#REF! =#REF!, F137&gt;=#REF!), "CR", " ")</f>
        <v>#REF!</v>
      </c>
      <c r="AG137" s="4" t="e">
        <f>IF(AND(B137="hammer 7.26",#REF! =#REF!, F137&gt;=#REF!), "CR", " ")</f>
        <v>#REF!</v>
      </c>
      <c r="AH137" s="4" t="e">
        <f>IF(AND(B137="javelin 400",#REF! =#REF!, F137&gt;=#REF!), "CR", " ")</f>
        <v>#REF!</v>
      </c>
      <c r="AI137" s="4" t="e">
        <f>IF(AND(B137="javelin 600",#REF! =#REF!, F137&gt;=#REF!), "CR", " ")</f>
        <v>#REF!</v>
      </c>
      <c r="AJ137" s="4" t="e">
        <f>IF(AND(B137="javelin 700",#REF! =#REF!, F137&gt;=#REF!), "CR", " ")</f>
        <v>#REF!</v>
      </c>
      <c r="AK137" s="4" t="e">
        <f>IF(AND(B137="javelin 800", OR(AND(#REF!=#REF!, F137&gt;=#REF!), AND(#REF!=#REF!, F137&gt;=#REF!))), "CR", " ")</f>
        <v>#REF!</v>
      </c>
      <c r="AL137" s="4" t="e">
        <f>IF(AND(B137="shot 3",#REF! =#REF!, F137&gt;=#REF!), "CR", " ")</f>
        <v>#REF!</v>
      </c>
      <c r="AM137" s="4" t="e">
        <f>IF(AND(B137="shot 4",#REF! =#REF!, F137&gt;=#REF!), "CR", " ")</f>
        <v>#REF!</v>
      </c>
      <c r="AN137" s="4" t="e">
        <f>IF(AND(B137="shot 5",#REF! =#REF!, F137&gt;=#REF!), "CR", " ")</f>
        <v>#REF!</v>
      </c>
      <c r="AO137" s="4" t="e">
        <f>IF(AND(B137="shot 6",#REF! =#REF!, F137&gt;=#REF!), "CR", " ")</f>
        <v>#REF!</v>
      </c>
      <c r="AP137" s="4" t="e">
        <f>IF(AND(B137="shot 7.26",#REF! =#REF!, F137&gt;=#REF!), "CR", " ")</f>
        <v>#REF!</v>
      </c>
      <c r="AQ137" s="4" t="e">
        <f>IF(AND(B137="60H",OR(AND(#REF!=#REF!,F137&lt;=#REF!),AND(#REF!=#REF!,F137&lt;=#REF!),AND(#REF!=#REF!,F137&lt;=#REF!),AND(#REF!=#REF!,F137&lt;=#REF!),AND(#REF!=#REF!,F137&lt;=#REF!))),"CR"," ")</f>
        <v>#REF!</v>
      </c>
      <c r="AR137" s="4" t="e">
        <f>IF(AND(B137="75H", AND(#REF!=#REF!, F137&lt;=#REF!)), "CR", " ")</f>
        <v>#REF!</v>
      </c>
      <c r="AS137" s="4" t="e">
        <f>IF(AND(B137="80H", AND(#REF!=#REF!, F137&lt;=#REF!)), "CR", " ")</f>
        <v>#REF!</v>
      </c>
      <c r="AT137" s="4" t="e">
        <f>IF(AND(B137="100H", AND(#REF!=#REF!, F137&lt;=#REF!)), "CR", " ")</f>
        <v>#REF!</v>
      </c>
      <c r="AU137" s="4" t="e">
        <f>IF(AND(B137="110H", OR(AND(#REF!=#REF!, F137&lt;=#REF!), AND(#REF!=#REF!, F137&lt;=#REF!))), "CR", " ")</f>
        <v>#REF!</v>
      </c>
      <c r="AV137" s="4" t="e">
        <f>IF(AND(B137="400H", OR(AND(#REF!=#REF!, F137&lt;=#REF!), AND(#REF!=#REF!, F137&lt;=#REF!), AND(#REF!=#REF!, F137&lt;=#REF!), AND(#REF!=#REF!, F137&lt;=#REF!))), "CR", " ")</f>
        <v>#REF!</v>
      </c>
      <c r="AW137" s="4" t="e">
        <f>IF(AND(B137="1500SC", AND(#REF!=#REF!, F137&lt;=#REF!)), "CR", " ")</f>
        <v>#REF!</v>
      </c>
      <c r="AX137" s="4" t="e">
        <f>IF(AND(B137="2000SC", OR(AND(#REF!=#REF!, F137&lt;=#REF!), AND(#REF!=#REF!, F137&lt;=#REF!))), "CR", " ")</f>
        <v>#REF!</v>
      </c>
      <c r="AY137" s="4" t="e">
        <f>IF(AND(B137="3000SC", OR(AND(#REF!=#REF!, F137&lt;=#REF!), AND(#REF!=#REF!, F137&lt;=#REF!))), "CR", " ")</f>
        <v>#REF!</v>
      </c>
      <c r="AZ137" s="5" t="e">
        <f>IF(AND(B137="4x100", OR(AND(#REF!=#REF!, F137&lt;=#REF!), AND(#REF!=#REF!, F137&lt;=#REF!), AND(#REF!=#REF!, F137&lt;=#REF!), AND(#REF!=#REF!, F137&lt;=#REF!), AND(#REF!=#REF!, F137&lt;=#REF!))), "CR", " ")</f>
        <v>#REF!</v>
      </c>
      <c r="BA137" s="5" t="e">
        <f>IF(AND(B137="4x200", OR(AND(#REF!=#REF!, F137&lt;=#REF!), AND(#REF!=#REF!, F137&lt;=#REF!), AND(#REF!=#REF!, F137&lt;=#REF!), AND(#REF!=#REF!, F137&lt;=#REF!), AND(#REF!=#REF!, F137&lt;=#REF!))), "CR", " ")</f>
        <v>#REF!</v>
      </c>
      <c r="BB137" s="5" t="e">
        <f>IF(AND(B137="4x300", AND(#REF!=#REF!, F137&lt;=#REF!)), "CR", " ")</f>
        <v>#REF!</v>
      </c>
      <c r="BC137" s="5" t="e">
        <f>IF(AND(B137="4x400", OR(AND(#REF!=#REF!, F137&lt;=#REF!), AND(#REF!=#REF!, F137&lt;=#REF!), AND(#REF!=#REF!, F137&lt;=#REF!), AND(#REF!=#REF!, F137&lt;=#REF!))), "CR", " ")</f>
        <v>#REF!</v>
      </c>
      <c r="BD137" s="5" t="e">
        <f>IF(AND(B137="3x800", OR(AND(#REF!=#REF!, F137&lt;=#REF!), AND(#REF!=#REF!, F137&lt;=#REF!), AND(#REF!=#REF!, F137&lt;=#REF!))), "CR", " ")</f>
        <v>#REF!</v>
      </c>
      <c r="BE137" s="5" t="e">
        <f>IF(AND(B137="pentathlon", OR(AND(#REF!=#REF!, F137&gt;=#REF!), AND(#REF!=#REF!, F137&gt;=#REF!),AND(#REF!=#REF!, F137&gt;=#REF!),AND(#REF!=#REF!, F137&gt;=#REF!))), "CR", " ")</f>
        <v>#REF!</v>
      </c>
      <c r="BF137" s="5" t="e">
        <f>IF(AND(B137="heptathlon", OR(AND(#REF!=#REF!, F137&gt;=#REF!), AND(#REF!=#REF!, F137&gt;=#REF!))), "CR", " ")</f>
        <v>#REF!</v>
      </c>
      <c r="BG137" s="5" t="e">
        <f>IF(AND(B137="decathlon", OR(AND(#REF!=#REF!, F137&gt;=#REF!), AND(#REF!=#REF!, F137&gt;=#REF!),AND(#REF!=#REF!, F137&gt;=#REF!))), "CR", " ")</f>
        <v>#REF!</v>
      </c>
    </row>
    <row r="138" spans="1:59">
      <c r="B138" s="2">
        <v>800</v>
      </c>
      <c r="C138" s="2" t="s">
        <v>181</v>
      </c>
      <c r="D138" s="1" t="s">
        <v>33</v>
      </c>
      <c r="E138" s="6" t="s">
        <v>5</v>
      </c>
      <c r="F138" s="8" t="s">
        <v>269</v>
      </c>
      <c r="G138" s="9">
        <v>44716</v>
      </c>
      <c r="H138" s="1" t="s">
        <v>155</v>
      </c>
    </row>
    <row r="139" spans="1:59">
      <c r="B139" s="2">
        <v>800</v>
      </c>
      <c r="C139" s="1" t="s">
        <v>58</v>
      </c>
      <c r="D139" s="1" t="s">
        <v>63</v>
      </c>
      <c r="E139" s="6" t="s">
        <v>5</v>
      </c>
      <c r="F139" s="8" t="s">
        <v>367</v>
      </c>
      <c r="G139" s="10">
        <v>44780</v>
      </c>
      <c r="H139" s="1" t="s">
        <v>155</v>
      </c>
      <c r="I139" s="1" t="s">
        <v>189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5"/>
      <c r="BA139" s="5"/>
      <c r="BB139" s="5"/>
      <c r="BC139" s="5"/>
      <c r="BD139" s="5"/>
      <c r="BE139" s="5"/>
      <c r="BF139" s="5"/>
      <c r="BG139" s="5"/>
    </row>
    <row r="140" spans="1:59">
      <c r="A140" s="1" t="e">
        <f>#REF!</f>
        <v>#REF!</v>
      </c>
      <c r="B140" s="2">
        <v>800</v>
      </c>
      <c r="C140" s="1" t="s">
        <v>114</v>
      </c>
      <c r="D140" s="1" t="s">
        <v>72</v>
      </c>
      <c r="E140" s="6" t="s">
        <v>5</v>
      </c>
      <c r="F140" s="8" t="s">
        <v>140</v>
      </c>
      <c r="G140" s="10">
        <v>44661</v>
      </c>
      <c r="H140" s="2" t="s">
        <v>128</v>
      </c>
      <c r="I140" s="2" t="s">
        <v>129</v>
      </c>
      <c r="J140" s="5" t="e">
        <f>IF(AND(B140=100, OR(AND(#REF!=#REF!, F140&lt;=#REF!), AND(#REF!=#REF!, F140&lt;=#REF!), AND(#REF!=#REF!, F140&lt;=#REF!), AND(#REF!=#REF!, F140&lt;=#REF!), AND(#REF!=#REF!, F140&lt;=#REF!))), "CR", " ")</f>
        <v>#REF!</v>
      </c>
      <c r="K140" s="5" t="e">
        <f>IF(AND(B140=200, OR(AND(#REF!=#REF!, F140&lt;=#REF!), AND(#REF!=#REF!, F140&lt;=#REF!), AND(#REF!=#REF!, F140&lt;=#REF!), AND(#REF!=#REF!, F140&lt;=#REF!), AND(#REF!=#REF!, F140&lt;=#REF!))), "CR", " ")</f>
        <v>#REF!</v>
      </c>
      <c r="L140" s="5" t="e">
        <f>IF(AND(B140=300, OR(AND(#REF!=#REF!, F140&lt;=#REF!), AND(#REF!=#REF!, F140&lt;=#REF!))), "CR", " ")</f>
        <v>#REF!</v>
      </c>
      <c r="M140" s="5" t="e">
        <f>IF(AND(B140=400, OR(AND(#REF!=#REF!, F140&lt;=#REF!), AND(#REF!=#REF!, F140&lt;=#REF!), AND(#REF!=#REF!, F140&lt;=#REF!), AND(#REF!=#REF!, F140&lt;=#REF!))), "CR", " ")</f>
        <v>#REF!</v>
      </c>
      <c r="N140" s="5" t="e">
        <f>IF(AND(B140=800, OR(AND(#REF!=#REF!, F140&lt;=#REF!), AND(#REF!=#REF!, F140&lt;=#REF!), AND(#REF!=#REF!, F140&lt;=#REF!), AND(#REF!=#REF!, F140&lt;=#REF!), AND(#REF!=#REF!, F140&lt;=#REF!))), "CR", " ")</f>
        <v>#REF!</v>
      </c>
      <c r="O140" s="5" t="e">
        <f>IF(AND(B140=1000, OR(AND(#REF!=#REF!, F140&lt;=#REF!), AND(#REF!=#REF!, F140&lt;=#REF!))), "CR", " ")</f>
        <v>#REF!</v>
      </c>
      <c r="P140" s="5" t="e">
        <f>IF(AND(B140=1500, OR(AND(#REF!=#REF!, F140&lt;=#REF!), AND(#REF!=#REF!, F140&lt;=#REF!), AND(#REF!=#REF!, F140&lt;=#REF!), AND(#REF!=#REF!, F140&lt;=#REF!), AND(#REF!=#REF!, F140&lt;=#REF!))), "CR", " ")</f>
        <v>#REF!</v>
      </c>
      <c r="Q140" s="5" t="e">
        <f>IF(AND(B140="1600 (Mile)",OR(AND(#REF!=#REF!,F140&lt;=#REF!),AND(#REF!=#REF!,F140&lt;=#REF!),AND(#REF!=#REF!,F140&lt;=#REF!),AND(#REF!=#REF!,F140&lt;=#REF!))),"CR"," ")</f>
        <v>#REF!</v>
      </c>
      <c r="R140" s="5" t="e">
        <f>IF(AND(B140=3000, OR(AND(#REF!=#REF!, F140&lt;=#REF!), AND(#REF!=#REF!, F140&lt;=#REF!), AND(#REF!=#REF!, F140&lt;=#REF!), AND(#REF!=#REF!, F140&lt;=#REF!))), "CR", " ")</f>
        <v>#REF!</v>
      </c>
      <c r="S140" s="5" t="e">
        <f>IF(AND(B140=5000, OR(AND(#REF!=#REF!, F140&lt;=#REF!), AND(#REF!=#REF!, F140&lt;=#REF!))), "CR", " ")</f>
        <v>#REF!</v>
      </c>
      <c r="T140" s="4" t="e">
        <f>IF(AND(B140=10000, OR(AND(#REF!=#REF!, F140&lt;=#REF!), AND(#REF!=#REF!, F140&lt;=#REF!))), "CR", " ")</f>
        <v>#REF!</v>
      </c>
      <c r="U140" s="4" t="e">
        <f>IF(AND(B140="high jump", OR(AND(#REF!=#REF!, F140&gt;=#REF!), AND(#REF!=#REF!, F140&gt;=#REF!), AND(#REF!=#REF!, F140&gt;=#REF!), AND(#REF!=#REF!, F140&gt;=#REF!), AND(#REF!=#REF!, F140&gt;=#REF!))), "CR", " ")</f>
        <v>#REF!</v>
      </c>
      <c r="V140" s="4" t="e">
        <f>IF(AND(B140="long jump", OR(AND(#REF!=#REF!, F140&gt;=#REF!), AND(#REF!=#REF!, F140&gt;=#REF!), AND(#REF!=#REF!, F140&gt;=#REF!), AND(#REF!=#REF!, F140&gt;=#REF!), AND(#REF!=#REF!, F140&gt;=#REF!))), "CR", " ")</f>
        <v>#REF!</v>
      </c>
      <c r="W140" s="4" t="e">
        <f>IF(AND(B140="triple jump", OR(AND(#REF!=#REF!, F140&gt;=#REF!), AND(#REF!=#REF!, F140&gt;=#REF!), AND(#REF!=#REF!, F140&gt;=#REF!), AND(#REF!=#REF!, F140&gt;=#REF!), AND(#REF!=#REF!, F140&gt;=#REF!))), "CR", " ")</f>
        <v>#REF!</v>
      </c>
      <c r="X140" s="4" t="e">
        <f>IF(AND(B140="pole vault", OR(AND(#REF!=#REF!, F140&gt;=#REF!), AND(#REF!=#REF!, F140&gt;=#REF!), AND(#REF!=#REF!, F140&gt;=#REF!), AND(#REF!=#REF!, F140&gt;=#REF!), AND(#REF!=#REF!, F140&gt;=#REF!))), "CR", " ")</f>
        <v>#REF!</v>
      </c>
      <c r="Y140" s="4" t="e">
        <f>IF(AND(B140="discus 1",#REF! =#REF!, F140&gt;=#REF!), "CR", " ")</f>
        <v>#REF!</v>
      </c>
      <c r="Z140" s="4" t="e">
        <f>IF(AND(B140="discus 1.25",#REF! =#REF!, F140&gt;=#REF!), "CR", " ")</f>
        <v>#REF!</v>
      </c>
      <c r="AA140" s="4" t="e">
        <f>IF(AND(B140="discus 1.5",#REF! =#REF!, F140&gt;=#REF!), "CR", " ")</f>
        <v>#REF!</v>
      </c>
      <c r="AB140" s="4" t="e">
        <f>IF(AND(B140="discus 1.75",#REF! =#REF!, F140&gt;=#REF!), "CR", " ")</f>
        <v>#REF!</v>
      </c>
      <c r="AC140" s="4" t="e">
        <f>IF(AND(B140="discus 2",#REF! =#REF!, F140&gt;=#REF!), "CR", " ")</f>
        <v>#REF!</v>
      </c>
      <c r="AD140" s="4" t="e">
        <f>IF(AND(B140="hammer 4",#REF! =#REF!, F140&gt;=#REF!), "CR", " ")</f>
        <v>#REF!</v>
      </c>
      <c r="AE140" s="4" t="e">
        <f>IF(AND(B140="hammer 5",#REF! =#REF!, F140&gt;=#REF!), "CR", " ")</f>
        <v>#REF!</v>
      </c>
      <c r="AF140" s="4" t="e">
        <f>IF(AND(B140="hammer 6",#REF! =#REF!, F140&gt;=#REF!), "CR", " ")</f>
        <v>#REF!</v>
      </c>
      <c r="AG140" s="4" t="e">
        <f>IF(AND(B140="hammer 7.26",#REF! =#REF!, F140&gt;=#REF!), "CR", " ")</f>
        <v>#REF!</v>
      </c>
      <c r="AH140" s="4" t="e">
        <f>IF(AND(B140="javelin 400",#REF! =#REF!, F140&gt;=#REF!), "CR", " ")</f>
        <v>#REF!</v>
      </c>
      <c r="AI140" s="4" t="e">
        <f>IF(AND(B140="javelin 600",#REF! =#REF!, F140&gt;=#REF!), "CR", " ")</f>
        <v>#REF!</v>
      </c>
      <c r="AJ140" s="4" t="e">
        <f>IF(AND(B140="javelin 700",#REF! =#REF!, F140&gt;=#REF!), "CR", " ")</f>
        <v>#REF!</v>
      </c>
      <c r="AK140" s="4" t="e">
        <f>IF(AND(B140="javelin 800", OR(AND(#REF!=#REF!, F140&gt;=#REF!), AND(#REF!=#REF!, F140&gt;=#REF!))), "CR", " ")</f>
        <v>#REF!</v>
      </c>
      <c r="AL140" s="4" t="e">
        <f>IF(AND(B140="shot 3",#REF! =#REF!, F140&gt;=#REF!), "CR", " ")</f>
        <v>#REF!</v>
      </c>
      <c r="AM140" s="4" t="e">
        <f>IF(AND(B140="shot 4",#REF! =#REF!, F140&gt;=#REF!), "CR", " ")</f>
        <v>#REF!</v>
      </c>
      <c r="AN140" s="4" t="e">
        <f>IF(AND(B140="shot 5",#REF! =#REF!, F140&gt;=#REF!), "CR", " ")</f>
        <v>#REF!</v>
      </c>
      <c r="AO140" s="4" t="e">
        <f>IF(AND(B140="shot 6",#REF! =#REF!, F140&gt;=#REF!), "CR", " ")</f>
        <v>#REF!</v>
      </c>
      <c r="AP140" s="4" t="e">
        <f>IF(AND(B140="shot 7.26",#REF! =#REF!, F140&gt;=#REF!), "CR", " ")</f>
        <v>#REF!</v>
      </c>
      <c r="AQ140" s="4" t="e">
        <f>IF(AND(B140="60H",OR(AND(#REF!=#REF!,F140&lt;=#REF!),AND(#REF!=#REF!,F140&lt;=#REF!),AND(#REF!=#REF!,F140&lt;=#REF!),AND(#REF!=#REF!,F140&lt;=#REF!),AND(#REF!=#REF!,F140&lt;=#REF!))),"CR"," ")</f>
        <v>#REF!</v>
      </c>
      <c r="AR140" s="4" t="e">
        <f>IF(AND(B140="75H", AND(#REF!=#REF!, F140&lt;=#REF!)), "CR", " ")</f>
        <v>#REF!</v>
      </c>
      <c r="AS140" s="4" t="e">
        <f>IF(AND(B140="80H", AND(#REF!=#REF!, F140&lt;=#REF!)), "CR", " ")</f>
        <v>#REF!</v>
      </c>
      <c r="AT140" s="4" t="e">
        <f>IF(AND(B140="100H", AND(#REF!=#REF!, F140&lt;=#REF!)), "CR", " ")</f>
        <v>#REF!</v>
      </c>
      <c r="AU140" s="4" t="e">
        <f>IF(AND(B140="110H", OR(AND(#REF!=#REF!, F140&lt;=#REF!), AND(#REF!=#REF!, F140&lt;=#REF!))), "CR", " ")</f>
        <v>#REF!</v>
      </c>
      <c r="AV140" s="4" t="e">
        <f>IF(AND(B140="400H", OR(AND(#REF!=#REF!, F140&lt;=#REF!), AND(#REF!=#REF!, F140&lt;=#REF!), AND(#REF!=#REF!, F140&lt;=#REF!), AND(#REF!=#REF!, F140&lt;=#REF!))), "CR", " ")</f>
        <v>#REF!</v>
      </c>
      <c r="AW140" s="4" t="e">
        <f>IF(AND(B140="1500SC", AND(#REF!=#REF!, F140&lt;=#REF!)), "CR", " ")</f>
        <v>#REF!</v>
      </c>
      <c r="AX140" s="4" t="e">
        <f>IF(AND(B140="2000SC", OR(AND(#REF!=#REF!, F140&lt;=#REF!), AND(#REF!=#REF!, F140&lt;=#REF!))), "CR", " ")</f>
        <v>#REF!</v>
      </c>
      <c r="AY140" s="4" t="e">
        <f>IF(AND(B140="3000SC", OR(AND(#REF!=#REF!, F140&lt;=#REF!), AND(#REF!=#REF!, F140&lt;=#REF!))), "CR", " ")</f>
        <v>#REF!</v>
      </c>
      <c r="AZ140" s="5" t="e">
        <f>IF(AND(B140="4x100", OR(AND(#REF!=#REF!, F140&lt;=#REF!), AND(#REF!=#REF!, F140&lt;=#REF!), AND(#REF!=#REF!, F140&lt;=#REF!), AND(#REF!=#REF!, F140&lt;=#REF!), AND(#REF!=#REF!, F140&lt;=#REF!))), "CR", " ")</f>
        <v>#REF!</v>
      </c>
      <c r="BA140" s="5" t="e">
        <f>IF(AND(B140="4x200", OR(AND(#REF!=#REF!, F140&lt;=#REF!), AND(#REF!=#REF!, F140&lt;=#REF!), AND(#REF!=#REF!, F140&lt;=#REF!), AND(#REF!=#REF!, F140&lt;=#REF!), AND(#REF!=#REF!, F140&lt;=#REF!))), "CR", " ")</f>
        <v>#REF!</v>
      </c>
      <c r="BB140" s="5" t="e">
        <f>IF(AND(B140="4x300", AND(#REF!=#REF!, F140&lt;=#REF!)), "CR", " ")</f>
        <v>#REF!</v>
      </c>
      <c r="BC140" s="5" t="e">
        <f>IF(AND(B140="4x400", OR(AND(#REF!=#REF!, F140&lt;=#REF!), AND(#REF!=#REF!, F140&lt;=#REF!), AND(#REF!=#REF!, F140&lt;=#REF!), AND(#REF!=#REF!, F140&lt;=#REF!))), "CR", " ")</f>
        <v>#REF!</v>
      </c>
      <c r="BD140" s="5" t="e">
        <f>IF(AND(B140="3x800", OR(AND(#REF!=#REF!, F140&lt;=#REF!), AND(#REF!=#REF!, F140&lt;=#REF!), AND(#REF!=#REF!, F140&lt;=#REF!))), "CR", " ")</f>
        <v>#REF!</v>
      </c>
      <c r="BE140" s="5" t="e">
        <f>IF(AND(B140="pentathlon", OR(AND(#REF!=#REF!, F140&gt;=#REF!), AND(#REF!=#REF!, F140&gt;=#REF!),AND(#REF!=#REF!, F140&gt;=#REF!),AND(#REF!=#REF!, F140&gt;=#REF!))), "CR", " ")</f>
        <v>#REF!</v>
      </c>
      <c r="BF140" s="5" t="e">
        <f>IF(AND(B140="heptathlon", OR(AND(#REF!=#REF!, F140&gt;=#REF!), AND(#REF!=#REF!, F140&gt;=#REF!))), "CR", " ")</f>
        <v>#REF!</v>
      </c>
      <c r="BG140" s="5" t="e">
        <f>IF(AND(B140="decathlon", OR(AND(#REF!=#REF!, F140&gt;=#REF!), AND(#REF!=#REF!, F140&gt;=#REF!),AND(#REF!=#REF!, F140&gt;=#REF!))), "CR", " ")</f>
        <v>#REF!</v>
      </c>
    </row>
    <row r="141" spans="1:59">
      <c r="B141" s="2">
        <v>800</v>
      </c>
      <c r="C141" s="1" t="s">
        <v>141</v>
      </c>
      <c r="D141" s="1" t="s">
        <v>142</v>
      </c>
      <c r="E141" s="6" t="s">
        <v>5</v>
      </c>
      <c r="F141" s="8" t="s">
        <v>195</v>
      </c>
      <c r="G141" s="10">
        <v>44695</v>
      </c>
      <c r="H141" s="2" t="s">
        <v>155</v>
      </c>
      <c r="I141" s="2" t="s">
        <v>194</v>
      </c>
      <c r="J141" s="1" t="s">
        <v>126</v>
      </c>
      <c r="K141" s="1" t="s">
        <v>127</v>
      </c>
      <c r="L141" s="6" t="s">
        <v>10</v>
      </c>
      <c r="M141" s="7">
        <v>15.3</v>
      </c>
      <c r="N141" s="10">
        <v>44661</v>
      </c>
      <c r="O141" s="2" t="s">
        <v>128</v>
      </c>
      <c r="P141" s="2" t="s">
        <v>129</v>
      </c>
      <c r="Q141" s="5"/>
      <c r="R141" s="5"/>
      <c r="S141" s="5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5"/>
      <c r="BA141" s="5"/>
      <c r="BB141" s="5"/>
      <c r="BC141" s="5"/>
      <c r="BD141" s="5"/>
      <c r="BE141" s="5"/>
      <c r="BF141" s="5"/>
      <c r="BG141" s="5"/>
    </row>
    <row r="142" spans="1:59" hidden="1">
      <c r="B142" s="2">
        <v>800</v>
      </c>
      <c r="C142" s="1" t="s">
        <v>27</v>
      </c>
      <c r="D142" s="1" t="s">
        <v>329</v>
      </c>
      <c r="E142" s="6" t="s">
        <v>7</v>
      </c>
      <c r="F142" s="8" t="s">
        <v>330</v>
      </c>
      <c r="G142" s="10">
        <v>44780</v>
      </c>
      <c r="H142" s="2" t="s">
        <v>155</v>
      </c>
      <c r="I142" s="2" t="s">
        <v>189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5"/>
      <c r="BA142" s="5"/>
      <c r="BB142" s="5"/>
      <c r="BC142" s="5"/>
      <c r="BD142" s="5"/>
      <c r="BE142" s="5"/>
      <c r="BF142" s="5"/>
      <c r="BG142" s="5"/>
    </row>
    <row r="143" spans="1:59" hidden="1">
      <c r="B143" s="2">
        <v>800</v>
      </c>
      <c r="C143" s="1" t="s">
        <v>68</v>
      </c>
      <c r="D143" s="1" t="s">
        <v>137</v>
      </c>
      <c r="E143" s="6" t="s">
        <v>10</v>
      </c>
      <c r="F143" s="8" t="s">
        <v>138</v>
      </c>
      <c r="G143" s="10">
        <v>44661</v>
      </c>
      <c r="H143" s="2" t="s">
        <v>128</v>
      </c>
      <c r="I143" s="2" t="s">
        <v>129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5"/>
      <c r="BA143" s="5"/>
      <c r="BB143" s="5"/>
      <c r="BC143" s="5"/>
      <c r="BD143" s="5"/>
      <c r="BE143" s="5"/>
      <c r="BF143" s="5"/>
      <c r="BG143" s="5"/>
    </row>
    <row r="144" spans="1:59" hidden="1">
      <c r="A144" s="1" t="e">
        <f>#REF!</f>
        <v>#REF!</v>
      </c>
      <c r="B144" s="2">
        <v>800</v>
      </c>
      <c r="C144" s="1" t="s">
        <v>134</v>
      </c>
      <c r="D144" s="1" t="s">
        <v>135</v>
      </c>
      <c r="E144" s="6" t="s">
        <v>7</v>
      </c>
      <c r="F144" s="8" t="s">
        <v>139</v>
      </c>
      <c r="G144" s="10">
        <v>44661</v>
      </c>
      <c r="H144" s="2" t="s">
        <v>128</v>
      </c>
      <c r="I144" s="2" t="s">
        <v>129</v>
      </c>
      <c r="J144" s="5" t="e">
        <f>IF(AND(B144=100, OR(AND(#REF!=#REF!, F144&lt;=#REF!), AND(#REF!=#REF!, F144&lt;=#REF!), AND(#REF!=#REF!, F144&lt;=#REF!), AND(#REF!=#REF!, F144&lt;=#REF!), AND(#REF!=#REF!, F144&lt;=#REF!))), "CR", " ")</f>
        <v>#REF!</v>
      </c>
      <c r="K144" s="5" t="e">
        <f>IF(AND(B144=200, OR(AND(#REF!=#REF!, F144&lt;=#REF!), AND(#REF!=#REF!, F144&lt;=#REF!), AND(#REF!=#REF!, F144&lt;=#REF!), AND(#REF!=#REF!, F144&lt;=#REF!), AND(#REF!=#REF!, F144&lt;=#REF!))), "CR", " ")</f>
        <v>#REF!</v>
      </c>
      <c r="L144" s="5" t="e">
        <f>IF(AND(B144=300, OR(AND(#REF!=#REF!, F144&lt;=#REF!), AND(#REF!=#REF!, F144&lt;=#REF!))), "CR", " ")</f>
        <v>#REF!</v>
      </c>
      <c r="M144" s="5" t="e">
        <f>IF(AND(B144=400, OR(AND(#REF!=#REF!, F144&lt;=#REF!), AND(#REF!=#REF!, F144&lt;=#REF!), AND(#REF!=#REF!, F144&lt;=#REF!), AND(#REF!=#REF!, F144&lt;=#REF!))), "CR", " ")</f>
        <v>#REF!</v>
      </c>
      <c r="N144" s="5" t="e">
        <f>IF(AND(B144=800, OR(AND(#REF!=#REF!, F144&lt;=#REF!), AND(#REF!=#REF!, F144&lt;=#REF!), AND(#REF!=#REF!, F144&lt;=#REF!), AND(#REF!=#REF!, F144&lt;=#REF!), AND(#REF!=#REF!, F144&lt;=#REF!))), "CR", " ")</f>
        <v>#REF!</v>
      </c>
      <c r="O144" s="5" t="e">
        <f>IF(AND(B144=1000, OR(AND(#REF!=#REF!, F144&lt;=#REF!), AND(#REF!=#REF!, F144&lt;=#REF!))), "CR", " ")</f>
        <v>#REF!</v>
      </c>
      <c r="P144" s="5" t="e">
        <f>IF(AND(B144=1500, OR(AND(#REF!=#REF!, F144&lt;=#REF!), AND(#REF!=#REF!, F144&lt;=#REF!), AND(#REF!=#REF!, F144&lt;=#REF!), AND(#REF!=#REF!, F144&lt;=#REF!), AND(#REF!=#REF!, F144&lt;=#REF!))), "CR", " ")</f>
        <v>#REF!</v>
      </c>
      <c r="Q144" s="5" t="e">
        <f>IF(AND(B144="1600 (Mile)",OR(AND(#REF!=#REF!,F144&lt;=#REF!),AND(#REF!=#REF!,F144&lt;=#REF!),AND(#REF!=#REF!,F144&lt;=#REF!),AND(#REF!=#REF!,F144&lt;=#REF!))),"CR"," ")</f>
        <v>#REF!</v>
      </c>
      <c r="R144" s="5" t="e">
        <f>IF(AND(B144=3000, OR(AND(#REF!=#REF!, F144&lt;=#REF!), AND(#REF!=#REF!, F144&lt;=#REF!), AND(#REF!=#REF!, F144&lt;=#REF!), AND(#REF!=#REF!, F144&lt;=#REF!))), "CR", " ")</f>
        <v>#REF!</v>
      </c>
      <c r="S144" s="5" t="e">
        <f>IF(AND(B144=5000, OR(AND(#REF!=#REF!, F144&lt;=#REF!), AND(#REF!=#REF!, F144&lt;=#REF!))), "CR", " ")</f>
        <v>#REF!</v>
      </c>
      <c r="T144" s="4" t="e">
        <f>IF(AND(B144=10000, OR(AND(#REF!=#REF!, F144&lt;=#REF!), AND(#REF!=#REF!, F144&lt;=#REF!))), "CR", " ")</f>
        <v>#REF!</v>
      </c>
      <c r="U144" s="4" t="e">
        <f>IF(AND(B144="high jump", OR(AND(#REF!=#REF!, F144&gt;=#REF!), AND(#REF!=#REF!, F144&gt;=#REF!), AND(#REF!=#REF!, F144&gt;=#REF!), AND(#REF!=#REF!, F144&gt;=#REF!), AND(#REF!=#REF!, F144&gt;=#REF!))), "CR", " ")</f>
        <v>#REF!</v>
      </c>
      <c r="V144" s="4" t="e">
        <f>IF(AND(B144="long jump", OR(AND(#REF!=#REF!, F144&gt;=#REF!), AND(#REF!=#REF!, F144&gt;=#REF!), AND(#REF!=#REF!, F144&gt;=#REF!), AND(#REF!=#REF!, F144&gt;=#REF!), AND(#REF!=#REF!, F144&gt;=#REF!))), "CR", " ")</f>
        <v>#REF!</v>
      </c>
      <c r="W144" s="4" t="e">
        <f>IF(AND(B144="triple jump", OR(AND(#REF!=#REF!, F144&gt;=#REF!), AND(#REF!=#REF!, F144&gt;=#REF!), AND(#REF!=#REF!, F144&gt;=#REF!), AND(#REF!=#REF!, F144&gt;=#REF!), AND(#REF!=#REF!, F144&gt;=#REF!))), "CR", " ")</f>
        <v>#REF!</v>
      </c>
      <c r="X144" s="4" t="e">
        <f>IF(AND(B144="pole vault", OR(AND(#REF!=#REF!, F144&gt;=#REF!), AND(#REF!=#REF!, F144&gt;=#REF!), AND(#REF!=#REF!, F144&gt;=#REF!), AND(#REF!=#REF!, F144&gt;=#REF!), AND(#REF!=#REF!, F144&gt;=#REF!))), "CR", " ")</f>
        <v>#REF!</v>
      </c>
      <c r="Y144" s="4" t="e">
        <f>IF(AND(B144="discus 1",#REF! =#REF!, F144&gt;=#REF!), "CR", " ")</f>
        <v>#REF!</v>
      </c>
      <c r="Z144" s="4" t="e">
        <f>IF(AND(B144="discus 1.25",#REF! =#REF!, F144&gt;=#REF!), "CR", " ")</f>
        <v>#REF!</v>
      </c>
      <c r="AA144" s="4" t="e">
        <f>IF(AND(B144="discus 1.5",#REF! =#REF!, F144&gt;=#REF!), "CR", " ")</f>
        <v>#REF!</v>
      </c>
      <c r="AB144" s="4" t="e">
        <f>IF(AND(B144="discus 1.75",#REF! =#REF!, F144&gt;=#REF!), "CR", " ")</f>
        <v>#REF!</v>
      </c>
      <c r="AC144" s="4" t="e">
        <f>IF(AND(B144="discus 2",#REF! =#REF!, F144&gt;=#REF!), "CR", " ")</f>
        <v>#REF!</v>
      </c>
      <c r="AD144" s="4" t="e">
        <f>IF(AND(B144="hammer 4",#REF! =#REF!, F144&gt;=#REF!), "CR", " ")</f>
        <v>#REF!</v>
      </c>
      <c r="AE144" s="4" t="e">
        <f>IF(AND(B144="hammer 5",#REF! =#REF!, F144&gt;=#REF!), "CR", " ")</f>
        <v>#REF!</v>
      </c>
      <c r="AF144" s="4" t="e">
        <f>IF(AND(B144="hammer 6",#REF! =#REF!, F144&gt;=#REF!), "CR", " ")</f>
        <v>#REF!</v>
      </c>
      <c r="AG144" s="4" t="e">
        <f>IF(AND(B144="hammer 7.26",#REF! =#REF!, F144&gt;=#REF!), "CR", " ")</f>
        <v>#REF!</v>
      </c>
      <c r="AH144" s="4" t="e">
        <f>IF(AND(B144="javelin 400",#REF! =#REF!, F144&gt;=#REF!), "CR", " ")</f>
        <v>#REF!</v>
      </c>
      <c r="AI144" s="4" t="e">
        <f>IF(AND(B144="javelin 600",#REF! =#REF!, F144&gt;=#REF!), "CR", " ")</f>
        <v>#REF!</v>
      </c>
      <c r="AJ144" s="4" t="e">
        <f>IF(AND(B144="javelin 700",#REF! =#REF!, F144&gt;=#REF!), "CR", " ")</f>
        <v>#REF!</v>
      </c>
      <c r="AK144" s="4" t="e">
        <f>IF(AND(B144="javelin 800", OR(AND(#REF!=#REF!, F144&gt;=#REF!), AND(#REF!=#REF!, F144&gt;=#REF!))), "CR", " ")</f>
        <v>#REF!</v>
      </c>
      <c r="AL144" s="4" t="e">
        <f>IF(AND(B144="shot 3",#REF! =#REF!, F144&gt;=#REF!), "CR", " ")</f>
        <v>#REF!</v>
      </c>
      <c r="AM144" s="4" t="e">
        <f>IF(AND(B144="shot 4",#REF! =#REF!, F144&gt;=#REF!), "CR", " ")</f>
        <v>#REF!</v>
      </c>
      <c r="AN144" s="4" t="e">
        <f>IF(AND(B144="shot 5",#REF! =#REF!, F144&gt;=#REF!), "CR", " ")</f>
        <v>#REF!</v>
      </c>
      <c r="AO144" s="4" t="e">
        <f>IF(AND(B144="shot 6",#REF! =#REF!, F144&gt;=#REF!), "CR", " ")</f>
        <v>#REF!</v>
      </c>
      <c r="AP144" s="4" t="e">
        <f>IF(AND(B144="shot 7.26",#REF! =#REF!, F144&gt;=#REF!), "CR", " ")</f>
        <v>#REF!</v>
      </c>
      <c r="AQ144" s="4" t="e">
        <f>IF(AND(B144="60H",OR(AND(#REF!=#REF!,F144&lt;=#REF!),AND(#REF!=#REF!,F144&lt;=#REF!),AND(#REF!=#REF!,F144&lt;=#REF!),AND(#REF!=#REF!,F144&lt;=#REF!),AND(#REF!=#REF!,F144&lt;=#REF!))),"CR"," ")</f>
        <v>#REF!</v>
      </c>
      <c r="AR144" s="4" t="e">
        <f>IF(AND(B144="75H", AND(#REF!=#REF!, F144&lt;=#REF!)), "CR", " ")</f>
        <v>#REF!</v>
      </c>
      <c r="AS144" s="4" t="e">
        <f>IF(AND(B144="80H", AND(#REF!=#REF!, F144&lt;=#REF!)), "CR", " ")</f>
        <v>#REF!</v>
      </c>
      <c r="AT144" s="4" t="e">
        <f>IF(AND(B144="100H", AND(#REF!=#REF!, F144&lt;=#REF!)), "CR", " ")</f>
        <v>#REF!</v>
      </c>
      <c r="AU144" s="4" t="e">
        <f>IF(AND(B144="110H", OR(AND(#REF!=#REF!, F144&lt;=#REF!), AND(#REF!=#REF!, F144&lt;=#REF!))), "CR", " ")</f>
        <v>#REF!</v>
      </c>
      <c r="AV144" s="4" t="e">
        <f>IF(AND(B144="400H", OR(AND(#REF!=#REF!, F144&lt;=#REF!), AND(#REF!=#REF!, F144&lt;=#REF!), AND(#REF!=#REF!, F144&lt;=#REF!), AND(#REF!=#REF!, F144&lt;=#REF!))), "CR", " ")</f>
        <v>#REF!</v>
      </c>
      <c r="AW144" s="4" t="e">
        <f>IF(AND(B144="1500SC", AND(#REF!=#REF!, F144&lt;=#REF!)), "CR", " ")</f>
        <v>#REF!</v>
      </c>
      <c r="AX144" s="4" t="e">
        <f>IF(AND(B144="2000SC", OR(AND(#REF!=#REF!, F144&lt;=#REF!), AND(#REF!=#REF!, F144&lt;=#REF!))), "CR", " ")</f>
        <v>#REF!</v>
      </c>
      <c r="AY144" s="4" t="e">
        <f>IF(AND(B144="3000SC", OR(AND(#REF!=#REF!, F144&lt;=#REF!), AND(#REF!=#REF!, F144&lt;=#REF!))), "CR", " ")</f>
        <v>#REF!</v>
      </c>
      <c r="AZ144" s="5" t="e">
        <f>IF(AND(B144="4x100", OR(AND(#REF!=#REF!, F144&lt;=#REF!), AND(#REF!=#REF!, F144&lt;=#REF!), AND(#REF!=#REF!, F144&lt;=#REF!), AND(#REF!=#REF!, F144&lt;=#REF!), AND(#REF!=#REF!, F144&lt;=#REF!))), "CR", " ")</f>
        <v>#REF!</v>
      </c>
      <c r="BA144" s="5" t="e">
        <f>IF(AND(B144="4x200", OR(AND(#REF!=#REF!, F144&lt;=#REF!), AND(#REF!=#REF!, F144&lt;=#REF!), AND(#REF!=#REF!, F144&lt;=#REF!), AND(#REF!=#REF!, F144&lt;=#REF!), AND(#REF!=#REF!, F144&lt;=#REF!))), "CR", " ")</f>
        <v>#REF!</v>
      </c>
      <c r="BB144" s="5" t="e">
        <f>IF(AND(B144="4x300", AND(#REF!=#REF!, F144&lt;=#REF!)), "CR", " ")</f>
        <v>#REF!</v>
      </c>
      <c r="BC144" s="5" t="e">
        <f>IF(AND(B144="4x400", OR(AND(#REF!=#REF!, F144&lt;=#REF!), AND(#REF!=#REF!, F144&lt;=#REF!), AND(#REF!=#REF!, F144&lt;=#REF!), AND(#REF!=#REF!, F144&lt;=#REF!))), "CR", " ")</f>
        <v>#REF!</v>
      </c>
      <c r="BD144" s="5" t="e">
        <f>IF(AND(B144="3x800", OR(AND(#REF!=#REF!, F144&lt;=#REF!), AND(#REF!=#REF!, F144&lt;=#REF!), AND(#REF!=#REF!, F144&lt;=#REF!))), "CR", " ")</f>
        <v>#REF!</v>
      </c>
      <c r="BE144" s="5" t="e">
        <f>IF(AND(B144="pentathlon", OR(AND(#REF!=#REF!, F144&gt;=#REF!), AND(#REF!=#REF!, F144&gt;=#REF!),AND(#REF!=#REF!, F144&gt;=#REF!),AND(#REF!=#REF!, F144&gt;=#REF!))), "CR", " ")</f>
        <v>#REF!</v>
      </c>
      <c r="BF144" s="5" t="e">
        <f>IF(AND(B144="heptathlon", OR(AND(#REF!=#REF!, F144&gt;=#REF!), AND(#REF!=#REF!, F144&gt;=#REF!))), "CR", " ")</f>
        <v>#REF!</v>
      </c>
      <c r="BG144" s="5" t="e">
        <f>IF(AND(B144="decathlon", OR(AND(#REF!=#REF!, F144&gt;=#REF!), AND(#REF!=#REF!, F144&gt;=#REF!),AND(#REF!=#REF!, F144&gt;=#REF!))), "CR", " ")</f>
        <v>#REF!</v>
      </c>
    </row>
    <row r="145" spans="1:61" hidden="1">
      <c r="B145" s="2">
        <v>800</v>
      </c>
      <c r="C145" s="1" t="s">
        <v>34</v>
      </c>
      <c r="D145" s="1" t="s">
        <v>186</v>
      </c>
      <c r="E145" s="6" t="s">
        <v>7</v>
      </c>
      <c r="F145" s="8" t="s">
        <v>323</v>
      </c>
      <c r="G145" s="10">
        <v>44773</v>
      </c>
      <c r="H145" s="2" t="s">
        <v>155</v>
      </c>
      <c r="I145" s="2" t="s">
        <v>177</v>
      </c>
      <c r="L145" s="6"/>
      <c r="M145" s="7"/>
      <c r="N145" s="10"/>
      <c r="O145" s="2"/>
      <c r="P145" s="2"/>
      <c r="Q145" s="5"/>
      <c r="R145" s="5"/>
      <c r="S145" s="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5"/>
      <c r="BA145" s="5"/>
      <c r="BB145" s="5"/>
      <c r="BC145" s="5"/>
      <c r="BD145" s="5"/>
      <c r="BE145" s="5"/>
      <c r="BF145" s="5"/>
      <c r="BG145" s="5"/>
    </row>
    <row r="146" spans="1:61" hidden="1">
      <c r="B146" s="20"/>
      <c r="C146" s="21"/>
      <c r="D146" s="21"/>
      <c r="E146" s="22"/>
      <c r="F146" s="23"/>
      <c r="G146" s="24"/>
      <c r="H146" s="21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</row>
    <row r="147" spans="1:61" hidden="1">
      <c r="A147" s="1" t="e">
        <f>#REF!</f>
        <v>#REF!</v>
      </c>
      <c r="B147" s="2">
        <v>1200</v>
      </c>
      <c r="C147" s="1" t="s">
        <v>75</v>
      </c>
      <c r="D147" s="1" t="s">
        <v>76</v>
      </c>
      <c r="E147" s="6" t="s">
        <v>7</v>
      </c>
      <c r="F147" s="8" t="s">
        <v>185</v>
      </c>
      <c r="G147" s="9">
        <v>44682</v>
      </c>
      <c r="H147" s="1" t="s">
        <v>155</v>
      </c>
      <c r="I147" s="1" t="s">
        <v>177</v>
      </c>
      <c r="J147" s="5" t="e">
        <f>IF(AND(B147=100, OR(AND(#REF!=#REF!, F147&lt;=#REF!), AND(#REF!=#REF!, F147&lt;=#REF!), AND(#REF!=#REF!, F147&lt;=#REF!), AND(#REF!=#REF!, F147&lt;=#REF!), AND(#REF!=#REF!, F147&lt;=#REF!))), "CR", " ")</f>
        <v>#REF!</v>
      </c>
      <c r="K147" s="5" t="e">
        <f>IF(AND(B147=200, OR(AND(#REF!=#REF!, F147&lt;=#REF!), AND(#REF!=#REF!, F147&lt;=#REF!), AND(#REF!=#REF!, F147&lt;=#REF!), AND(#REF!=#REF!, F147&lt;=#REF!), AND(#REF!=#REF!, F147&lt;=#REF!))), "CR", " ")</f>
        <v>#REF!</v>
      </c>
      <c r="L147" s="5" t="e">
        <f>IF(AND(B147=300, OR(AND(#REF!=#REF!, F147&lt;=#REF!), AND(#REF!=#REF!, F147&lt;=#REF!))), "CR", " ")</f>
        <v>#REF!</v>
      </c>
      <c r="M147" s="5" t="e">
        <f>IF(AND(B147=400, OR(AND(#REF!=#REF!, F147&lt;=#REF!), AND(#REF!=#REF!, F147&lt;=#REF!), AND(#REF!=#REF!, F147&lt;=#REF!), AND(#REF!=#REF!, F147&lt;=#REF!))), "CR", " ")</f>
        <v>#REF!</v>
      </c>
      <c r="N147" s="5" t="e">
        <f>IF(AND(B147=800, OR(AND(#REF!=#REF!, F147&lt;=#REF!), AND(#REF!=#REF!, F147&lt;=#REF!), AND(#REF!=#REF!, F147&lt;=#REF!), AND(#REF!=#REF!, F147&lt;=#REF!), AND(#REF!=#REF!, F147&lt;=#REF!))), "CR", " ")</f>
        <v>#REF!</v>
      </c>
      <c r="O147" s="5" t="e">
        <f>IF(AND(B147=1000, OR(AND(#REF!=#REF!, F147&lt;=#REF!), AND(#REF!=#REF!, F147&lt;=#REF!))), "CR", " ")</f>
        <v>#REF!</v>
      </c>
      <c r="P147" s="5" t="e">
        <f>IF(AND(B147=1500, OR(AND(#REF!=#REF!, F147&lt;=#REF!), AND(#REF!=#REF!, F147&lt;=#REF!), AND(#REF!=#REF!, F147&lt;=#REF!), AND(#REF!=#REF!, F147&lt;=#REF!), AND(#REF!=#REF!, F147&lt;=#REF!))), "CR", " ")</f>
        <v>#REF!</v>
      </c>
      <c r="Q147" s="5" t="e">
        <f>IF(AND(B147="1600 (Mile)",OR(AND(#REF!=#REF!,F147&lt;=#REF!),AND(#REF!=#REF!,F147&lt;=#REF!),AND(#REF!=#REF!,F147&lt;=#REF!),AND(#REF!=#REF!,F147&lt;=#REF!))),"CR"," ")</f>
        <v>#REF!</v>
      </c>
      <c r="R147" s="5" t="e">
        <f>IF(AND(B147=3000, OR(AND(#REF!=#REF!, F147&lt;=#REF!), AND(#REF!=#REF!, F147&lt;=#REF!), AND(#REF!=#REF!, F147&lt;=#REF!), AND(#REF!=#REF!, F147&lt;=#REF!))), "CR", " ")</f>
        <v>#REF!</v>
      </c>
      <c r="S147" s="5" t="e">
        <f>IF(AND(B147=5000, OR(AND(#REF!=#REF!, F147&lt;=#REF!), AND(#REF!=#REF!, F147&lt;=#REF!))), "CR", " ")</f>
        <v>#REF!</v>
      </c>
      <c r="T147" s="4" t="e">
        <f>IF(AND(B147=10000, OR(AND(#REF!=#REF!, F147&lt;=#REF!), AND(#REF!=#REF!, F147&lt;=#REF!))), "CR", " ")</f>
        <v>#REF!</v>
      </c>
      <c r="U147" s="4" t="e">
        <f>IF(AND(B147="high jump", OR(AND(#REF!=#REF!, F147&gt;=#REF!), AND(#REF!=#REF!, F147&gt;=#REF!), AND(#REF!=#REF!, F147&gt;=#REF!), AND(#REF!=#REF!, F147&gt;=#REF!), AND(#REF!=#REF!, F147&gt;=#REF!))), "CR", " ")</f>
        <v>#REF!</v>
      </c>
      <c r="V147" s="4" t="e">
        <f>IF(AND(B147="long jump", OR(AND(#REF!=#REF!, F147&gt;=#REF!), AND(#REF!=#REF!, F147&gt;=#REF!), AND(#REF!=#REF!, F147&gt;=#REF!), AND(#REF!=#REF!, F147&gt;=#REF!), AND(#REF!=#REF!, F147&gt;=#REF!))), "CR", " ")</f>
        <v>#REF!</v>
      </c>
      <c r="W147" s="4" t="e">
        <f>IF(AND(B147="triple jump", OR(AND(#REF!=#REF!, F147&gt;=#REF!), AND(#REF!=#REF!, F147&gt;=#REF!), AND(#REF!=#REF!, F147&gt;=#REF!), AND(#REF!=#REF!, F147&gt;=#REF!), AND(#REF!=#REF!, F147&gt;=#REF!))), "CR", " ")</f>
        <v>#REF!</v>
      </c>
      <c r="X147" s="4" t="e">
        <f>IF(AND(B147="pole vault", OR(AND(#REF!=#REF!, F147&gt;=#REF!), AND(#REF!=#REF!, F147&gt;=#REF!), AND(#REF!=#REF!, F147&gt;=#REF!), AND(#REF!=#REF!, F147&gt;=#REF!), AND(#REF!=#REF!, F147&gt;=#REF!))), "CR", " ")</f>
        <v>#REF!</v>
      </c>
      <c r="Y147" s="4" t="e">
        <f>IF(AND(B147="discus 1",#REF! =#REF!, F147&gt;=#REF!), "CR", " ")</f>
        <v>#REF!</v>
      </c>
      <c r="Z147" s="4" t="e">
        <f>IF(AND(B147="discus 1.25",#REF! =#REF!, F147&gt;=#REF!), "CR", " ")</f>
        <v>#REF!</v>
      </c>
      <c r="AA147" s="4" t="e">
        <f>IF(AND(B147="discus 1.5",#REF! =#REF!, F147&gt;=#REF!), "CR", " ")</f>
        <v>#REF!</v>
      </c>
      <c r="AB147" s="4" t="e">
        <f>IF(AND(B147="discus 1.75",#REF! =#REF!, F147&gt;=#REF!), "CR", " ")</f>
        <v>#REF!</v>
      </c>
      <c r="AC147" s="4" t="e">
        <f>IF(AND(B147="discus 2",#REF! =#REF!, F147&gt;=#REF!), "CR", " ")</f>
        <v>#REF!</v>
      </c>
      <c r="AD147" s="4" t="e">
        <f>IF(AND(B147="hammer 4",#REF! =#REF!, F147&gt;=#REF!), "CR", " ")</f>
        <v>#REF!</v>
      </c>
      <c r="AE147" s="4" t="e">
        <f>IF(AND(B147="hammer 5",#REF! =#REF!, F147&gt;=#REF!), "CR", " ")</f>
        <v>#REF!</v>
      </c>
      <c r="AF147" s="4" t="e">
        <f>IF(AND(B147="hammer 6",#REF! =#REF!, F147&gt;=#REF!), "CR", " ")</f>
        <v>#REF!</v>
      </c>
      <c r="AG147" s="4" t="e">
        <f>IF(AND(B147="hammer 7.26",#REF! =#REF!, F147&gt;=#REF!), "CR", " ")</f>
        <v>#REF!</v>
      </c>
      <c r="AH147" s="4" t="e">
        <f>IF(AND(B147="javelin 400",#REF! =#REF!, F147&gt;=#REF!), "CR", " ")</f>
        <v>#REF!</v>
      </c>
      <c r="AI147" s="4" t="e">
        <f>IF(AND(B147="javelin 600",#REF! =#REF!, F147&gt;=#REF!), "CR", " ")</f>
        <v>#REF!</v>
      </c>
      <c r="AJ147" s="4" t="e">
        <f>IF(AND(B147="javelin 700",#REF! =#REF!, F147&gt;=#REF!), "CR", " ")</f>
        <v>#REF!</v>
      </c>
      <c r="AK147" s="4" t="e">
        <f>IF(AND(B147="javelin 800", OR(AND(#REF!=#REF!, F147&gt;=#REF!), AND(#REF!=#REF!, F147&gt;=#REF!))), "CR", " ")</f>
        <v>#REF!</v>
      </c>
      <c r="AL147" s="4" t="e">
        <f>IF(AND(B147="shot 3",#REF! =#REF!, F147&gt;=#REF!), "CR", " ")</f>
        <v>#REF!</v>
      </c>
      <c r="AM147" s="4" t="e">
        <f>IF(AND(B147="shot 4",#REF! =#REF!, F147&gt;=#REF!), "CR", " ")</f>
        <v>#REF!</v>
      </c>
      <c r="AN147" s="4" t="e">
        <f>IF(AND(B147="shot 5",#REF! =#REF!, F147&gt;=#REF!), "CR", " ")</f>
        <v>#REF!</v>
      </c>
      <c r="AO147" s="4" t="e">
        <f>IF(AND(B147="shot 6",#REF! =#REF!, F147&gt;=#REF!), "CR", " ")</f>
        <v>#REF!</v>
      </c>
      <c r="AP147" s="4" t="e">
        <f>IF(AND(B147="shot 7.26",#REF! =#REF!, F147&gt;=#REF!), "CR", " ")</f>
        <v>#REF!</v>
      </c>
      <c r="AQ147" s="4" t="e">
        <f>IF(AND(B147="60H",OR(AND(#REF!=#REF!,F147&lt;=#REF!),AND(#REF!=#REF!,F147&lt;=#REF!),AND(#REF!=#REF!,F147&lt;=#REF!),AND(#REF!=#REF!,F147&lt;=#REF!),AND(#REF!=#REF!,F147&lt;=#REF!))),"CR"," ")</f>
        <v>#REF!</v>
      </c>
      <c r="AR147" s="4" t="e">
        <f>IF(AND(B147="75H", AND(#REF!=#REF!, F147&lt;=#REF!)), "CR", " ")</f>
        <v>#REF!</v>
      </c>
      <c r="AS147" s="4" t="e">
        <f>IF(AND(B147="80H", AND(#REF!=#REF!, F147&lt;=#REF!)), "CR", " ")</f>
        <v>#REF!</v>
      </c>
      <c r="AT147" s="4" t="e">
        <f>IF(AND(B147="100H", AND(#REF!=#REF!, F147&lt;=#REF!)), "CR", " ")</f>
        <v>#REF!</v>
      </c>
      <c r="AU147" s="4" t="e">
        <f>IF(AND(B147="110H", OR(AND(#REF!=#REF!, F147&lt;=#REF!), AND(#REF!=#REF!, F147&lt;=#REF!))), "CR", " ")</f>
        <v>#REF!</v>
      </c>
      <c r="AV147" s="4" t="e">
        <f>IF(AND(B147="400H", OR(AND(#REF!=#REF!, F147&lt;=#REF!), AND(#REF!=#REF!, F147&lt;=#REF!), AND(#REF!=#REF!, F147&lt;=#REF!), AND(#REF!=#REF!, F147&lt;=#REF!))), "CR", " ")</f>
        <v>#REF!</v>
      </c>
      <c r="AW147" s="4" t="e">
        <f>IF(AND(B147="1500SC", AND(#REF!=#REF!, F147&lt;=#REF!)), "CR", " ")</f>
        <v>#REF!</v>
      </c>
      <c r="AX147" s="4" t="e">
        <f>IF(AND(B147="2000SC", OR(AND(#REF!=#REF!, F147&lt;=#REF!), AND(#REF!=#REF!, F147&lt;=#REF!))), "CR", " ")</f>
        <v>#REF!</v>
      </c>
      <c r="AY147" s="4" t="e">
        <f>IF(AND(B147="3000SC", OR(AND(#REF!=#REF!, F147&lt;=#REF!), AND(#REF!=#REF!, F147&lt;=#REF!))), "CR", " ")</f>
        <v>#REF!</v>
      </c>
      <c r="AZ147" s="5" t="e">
        <f>IF(AND(B147="4x100", OR(AND(#REF!=#REF!, F147&lt;=#REF!), AND(#REF!=#REF!, F147&lt;=#REF!), AND(#REF!=#REF!, F147&lt;=#REF!), AND(#REF!=#REF!, F147&lt;=#REF!), AND(#REF!=#REF!, F147&lt;=#REF!))), "CR", " ")</f>
        <v>#REF!</v>
      </c>
      <c r="BA147" s="5" t="e">
        <f>IF(AND(B147="4x200", OR(AND(#REF!=#REF!, F147&lt;=#REF!), AND(#REF!=#REF!, F147&lt;=#REF!), AND(#REF!=#REF!, F147&lt;=#REF!), AND(#REF!=#REF!, F147&lt;=#REF!), AND(#REF!=#REF!, F147&lt;=#REF!))), "CR", " ")</f>
        <v>#REF!</v>
      </c>
      <c r="BB147" s="5" t="e">
        <f>IF(AND(B147="4x300", AND(#REF!=#REF!, F147&lt;=#REF!)), "CR", " ")</f>
        <v>#REF!</v>
      </c>
      <c r="BC147" s="5" t="e">
        <f>IF(AND(B147="4x400", OR(AND(#REF!=#REF!, F147&lt;=#REF!), AND(#REF!=#REF!, F147&lt;=#REF!), AND(#REF!=#REF!, F147&lt;=#REF!), AND(#REF!=#REF!, F147&lt;=#REF!))), "CR", " ")</f>
        <v>#REF!</v>
      </c>
      <c r="BD147" s="5" t="e">
        <f>IF(AND(B147="3x800", OR(AND(#REF!=#REF!, F147&lt;=#REF!), AND(#REF!=#REF!, F147&lt;=#REF!), AND(#REF!=#REF!, F147&lt;=#REF!))), "CR", " ")</f>
        <v>#REF!</v>
      </c>
      <c r="BE147" s="5" t="e">
        <f>IF(AND(B147="pentathlon", OR(AND(#REF!=#REF!, F147&gt;=#REF!), AND(#REF!=#REF!, F147&gt;=#REF!),AND(#REF!=#REF!, F147&gt;=#REF!),AND(#REF!=#REF!, F147&gt;=#REF!))), "CR", " ")</f>
        <v>#REF!</v>
      </c>
      <c r="BF147" s="5" t="e">
        <f>IF(AND(B147="heptathlon", OR(AND(#REF!=#REF!, F147&gt;=#REF!), AND(#REF!=#REF!, F147&gt;=#REF!))), "CR", " ")</f>
        <v>#REF!</v>
      </c>
      <c r="BG147" s="5" t="e">
        <f>IF(AND(B147="decathlon", OR(AND(#REF!=#REF!, F147&gt;=#REF!), AND(#REF!=#REF!, F147&gt;=#REF!),AND(#REF!=#REF!, F147&gt;=#REF!))), "CR", " ")</f>
        <v>#REF!</v>
      </c>
    </row>
    <row r="148" spans="1:61" hidden="1">
      <c r="A148" s="1" t="e">
        <f>#REF!</f>
        <v>#REF!</v>
      </c>
      <c r="B148" s="2">
        <v>1200</v>
      </c>
      <c r="C148" s="1" t="s">
        <v>48</v>
      </c>
      <c r="D148" s="1" t="s">
        <v>67</v>
      </c>
      <c r="E148" s="6" t="s">
        <v>7</v>
      </c>
      <c r="F148" s="8" t="s">
        <v>205</v>
      </c>
      <c r="G148" s="9">
        <v>44703</v>
      </c>
      <c r="H148" s="1" t="s">
        <v>155</v>
      </c>
      <c r="I148" s="1" t="s">
        <v>177</v>
      </c>
      <c r="J148" s="5" t="e">
        <f>IF(AND(B148=100, OR(AND(#REF!=#REF!, F148&lt;=#REF!), AND(#REF!=#REF!, F148&lt;=#REF!), AND(#REF!=#REF!, F148&lt;=#REF!), AND(#REF!=#REF!, F148&lt;=#REF!), AND(#REF!=#REF!, F148&lt;=#REF!))), "CR", " ")</f>
        <v>#REF!</v>
      </c>
      <c r="K148" s="5" t="e">
        <f>IF(AND(B148=200, OR(AND(#REF!=#REF!, F148&lt;=#REF!), AND(#REF!=#REF!, F148&lt;=#REF!), AND(#REF!=#REF!, F148&lt;=#REF!), AND(#REF!=#REF!, F148&lt;=#REF!), AND(#REF!=#REF!, F148&lt;=#REF!))), "CR", " ")</f>
        <v>#REF!</v>
      </c>
      <c r="L148" s="5" t="e">
        <f>IF(AND(B148=300, OR(AND(#REF!=#REF!, F148&lt;=#REF!), AND(#REF!=#REF!, F148&lt;=#REF!))), "CR", " ")</f>
        <v>#REF!</v>
      </c>
      <c r="M148" s="5" t="e">
        <f>IF(AND(B148=400, OR(AND(#REF!=#REF!, F148&lt;=#REF!), AND(#REF!=#REF!, F148&lt;=#REF!), AND(#REF!=#REF!, F148&lt;=#REF!), AND(#REF!=#REF!, F148&lt;=#REF!))), "CR", " ")</f>
        <v>#REF!</v>
      </c>
      <c r="N148" s="5" t="e">
        <f>IF(AND(B148=800, OR(AND(#REF!=#REF!, F148&lt;=#REF!), AND(#REF!=#REF!, F148&lt;=#REF!), AND(#REF!=#REF!, F148&lt;=#REF!), AND(#REF!=#REF!, F148&lt;=#REF!), AND(#REF!=#REF!, F148&lt;=#REF!))), "CR", " ")</f>
        <v>#REF!</v>
      </c>
      <c r="O148" s="5" t="e">
        <f>IF(AND(B148=1000, OR(AND(#REF!=#REF!, F148&lt;=#REF!), AND(#REF!=#REF!, F148&lt;=#REF!))), "CR", " ")</f>
        <v>#REF!</v>
      </c>
      <c r="P148" s="5" t="e">
        <f>IF(AND(B148=1500, OR(AND(#REF!=#REF!, F148&lt;=#REF!), AND(#REF!=#REF!, F148&lt;=#REF!), AND(#REF!=#REF!, F148&lt;=#REF!), AND(#REF!=#REF!, F148&lt;=#REF!), AND(#REF!=#REF!, F148&lt;=#REF!))), "CR", " ")</f>
        <v>#REF!</v>
      </c>
      <c r="Q148" s="5" t="e">
        <f>IF(AND(B148="1600 (Mile)",OR(AND(#REF!=#REF!,F148&lt;=#REF!),AND(#REF!=#REF!,F148&lt;=#REF!),AND(#REF!=#REF!,F148&lt;=#REF!),AND(#REF!=#REF!,F148&lt;=#REF!))),"CR"," ")</f>
        <v>#REF!</v>
      </c>
      <c r="R148" s="5" t="e">
        <f>IF(AND(B148=3000, OR(AND(#REF!=#REF!, F148&lt;=#REF!), AND(#REF!=#REF!, F148&lt;=#REF!), AND(#REF!=#REF!, F148&lt;=#REF!), AND(#REF!=#REF!, F148&lt;=#REF!))), "CR", " ")</f>
        <v>#REF!</v>
      </c>
      <c r="S148" s="5" t="e">
        <f>IF(AND(B148=5000, OR(AND(#REF!=#REF!, F148&lt;=#REF!), AND(#REF!=#REF!, F148&lt;=#REF!))), "CR", " ")</f>
        <v>#REF!</v>
      </c>
      <c r="T148" s="4" t="e">
        <f>IF(AND(B148=10000, OR(AND(#REF!=#REF!, F148&lt;=#REF!), AND(#REF!=#REF!, F148&lt;=#REF!))), "CR", " ")</f>
        <v>#REF!</v>
      </c>
      <c r="U148" s="4" t="e">
        <f>IF(AND(B148="high jump", OR(AND(#REF!=#REF!, F148&gt;=#REF!), AND(#REF!=#REF!, F148&gt;=#REF!), AND(#REF!=#REF!, F148&gt;=#REF!), AND(#REF!=#REF!, F148&gt;=#REF!), AND(#REF!=#REF!, F148&gt;=#REF!))), "CR", " ")</f>
        <v>#REF!</v>
      </c>
      <c r="V148" s="4" t="e">
        <f>IF(AND(B148="long jump", OR(AND(#REF!=#REF!, F148&gt;=#REF!), AND(#REF!=#REF!, F148&gt;=#REF!), AND(#REF!=#REF!, F148&gt;=#REF!), AND(#REF!=#REF!, F148&gt;=#REF!), AND(#REF!=#REF!, F148&gt;=#REF!))), "CR", " ")</f>
        <v>#REF!</v>
      </c>
      <c r="W148" s="4" t="e">
        <f>IF(AND(B148="triple jump", OR(AND(#REF!=#REF!, F148&gt;=#REF!), AND(#REF!=#REF!, F148&gt;=#REF!), AND(#REF!=#REF!, F148&gt;=#REF!), AND(#REF!=#REF!, F148&gt;=#REF!), AND(#REF!=#REF!, F148&gt;=#REF!))), "CR", " ")</f>
        <v>#REF!</v>
      </c>
      <c r="X148" s="4" t="e">
        <f>IF(AND(B148="pole vault", OR(AND(#REF!=#REF!, F148&gt;=#REF!), AND(#REF!=#REF!, F148&gt;=#REF!), AND(#REF!=#REF!, F148&gt;=#REF!), AND(#REF!=#REF!, F148&gt;=#REF!), AND(#REF!=#REF!, F148&gt;=#REF!))), "CR", " ")</f>
        <v>#REF!</v>
      </c>
      <c r="Y148" s="4" t="e">
        <f>IF(AND(B148="discus 1",#REF! =#REF!, F148&gt;=#REF!), "CR", " ")</f>
        <v>#REF!</v>
      </c>
      <c r="Z148" s="4" t="e">
        <f>IF(AND(B148="discus 1.25",#REF! =#REF!, F148&gt;=#REF!), "CR", " ")</f>
        <v>#REF!</v>
      </c>
      <c r="AA148" s="4" t="e">
        <f>IF(AND(B148="discus 1.5",#REF! =#REF!, F148&gt;=#REF!), "CR", " ")</f>
        <v>#REF!</v>
      </c>
      <c r="AB148" s="4" t="e">
        <f>IF(AND(B148="discus 1.75",#REF! =#REF!, F148&gt;=#REF!), "CR", " ")</f>
        <v>#REF!</v>
      </c>
      <c r="AC148" s="4" t="e">
        <f>IF(AND(B148="discus 2",#REF! =#REF!, F148&gt;=#REF!), "CR", " ")</f>
        <v>#REF!</v>
      </c>
      <c r="AD148" s="4" t="e">
        <f>IF(AND(B148="hammer 4",#REF! =#REF!, F148&gt;=#REF!), "CR", " ")</f>
        <v>#REF!</v>
      </c>
      <c r="AE148" s="4" t="e">
        <f>IF(AND(B148="hammer 5",#REF! =#REF!, F148&gt;=#REF!), "CR", " ")</f>
        <v>#REF!</v>
      </c>
      <c r="AF148" s="4" t="e">
        <f>IF(AND(B148="hammer 6",#REF! =#REF!, F148&gt;=#REF!), "CR", " ")</f>
        <v>#REF!</v>
      </c>
      <c r="AG148" s="4" t="e">
        <f>IF(AND(B148="hammer 7.26",#REF! =#REF!, F148&gt;=#REF!), "CR", " ")</f>
        <v>#REF!</v>
      </c>
      <c r="AH148" s="4" t="e">
        <f>IF(AND(B148="javelin 400",#REF! =#REF!, F148&gt;=#REF!), "CR", " ")</f>
        <v>#REF!</v>
      </c>
      <c r="AI148" s="4" t="e">
        <f>IF(AND(B148="javelin 600",#REF! =#REF!, F148&gt;=#REF!), "CR", " ")</f>
        <v>#REF!</v>
      </c>
      <c r="AJ148" s="4" t="e">
        <f>IF(AND(B148="javelin 700",#REF! =#REF!, F148&gt;=#REF!), "CR", " ")</f>
        <v>#REF!</v>
      </c>
      <c r="AK148" s="4" t="e">
        <f>IF(AND(B148="javelin 800", OR(AND(#REF!=#REF!, F148&gt;=#REF!), AND(#REF!=#REF!, F148&gt;=#REF!))), "CR", " ")</f>
        <v>#REF!</v>
      </c>
      <c r="AL148" s="4" t="e">
        <f>IF(AND(B148="shot 3",#REF! =#REF!, F148&gt;=#REF!), "CR", " ")</f>
        <v>#REF!</v>
      </c>
      <c r="AM148" s="4" t="e">
        <f>IF(AND(B148="shot 4",#REF! =#REF!, F148&gt;=#REF!), "CR", " ")</f>
        <v>#REF!</v>
      </c>
      <c r="AN148" s="4" t="e">
        <f>IF(AND(B148="shot 5",#REF! =#REF!, F148&gt;=#REF!), "CR", " ")</f>
        <v>#REF!</v>
      </c>
      <c r="AO148" s="4" t="e">
        <f>IF(AND(B148="shot 6",#REF! =#REF!, F148&gt;=#REF!), "CR", " ")</f>
        <v>#REF!</v>
      </c>
      <c r="AP148" s="4" t="e">
        <f>IF(AND(B148="shot 7.26",#REF! =#REF!, F148&gt;=#REF!), "CR", " ")</f>
        <v>#REF!</v>
      </c>
      <c r="AQ148" s="4" t="e">
        <f>IF(AND(B148="60H",OR(AND(#REF!=#REF!,F148&lt;=#REF!),AND(#REF!=#REF!,F148&lt;=#REF!),AND(#REF!=#REF!,F148&lt;=#REF!),AND(#REF!=#REF!,F148&lt;=#REF!),AND(#REF!=#REF!,F148&lt;=#REF!))),"CR"," ")</f>
        <v>#REF!</v>
      </c>
      <c r="AR148" s="4" t="e">
        <f>IF(AND(B148="75H", AND(#REF!=#REF!, F148&lt;=#REF!)), "CR", " ")</f>
        <v>#REF!</v>
      </c>
      <c r="AS148" s="4" t="e">
        <f>IF(AND(B148="80H", AND(#REF!=#REF!, F148&lt;=#REF!)), "CR", " ")</f>
        <v>#REF!</v>
      </c>
      <c r="AT148" s="4" t="e">
        <f>IF(AND(B148="100H", AND(#REF!=#REF!, F148&lt;=#REF!)), "CR", " ")</f>
        <v>#REF!</v>
      </c>
      <c r="AU148" s="4" t="e">
        <f>IF(AND(B148="110H", OR(AND(#REF!=#REF!, F148&lt;=#REF!), AND(#REF!=#REF!, F148&lt;=#REF!))), "CR", " ")</f>
        <v>#REF!</v>
      </c>
      <c r="AV148" s="4" t="e">
        <f>IF(AND(B148="400H", OR(AND(#REF!=#REF!, F148&lt;=#REF!), AND(#REF!=#REF!, F148&lt;=#REF!), AND(#REF!=#REF!, F148&lt;=#REF!), AND(#REF!=#REF!, F148&lt;=#REF!))), "CR", " ")</f>
        <v>#REF!</v>
      </c>
      <c r="AW148" s="4" t="e">
        <f>IF(AND(B148="1500SC", AND(#REF!=#REF!, F148&lt;=#REF!)), "CR", " ")</f>
        <v>#REF!</v>
      </c>
      <c r="AX148" s="4" t="e">
        <f>IF(AND(B148="2000SC", OR(AND(#REF!=#REF!, F148&lt;=#REF!), AND(#REF!=#REF!, F148&lt;=#REF!))), "CR", " ")</f>
        <v>#REF!</v>
      </c>
      <c r="AY148" s="4" t="e">
        <f>IF(AND(B148="3000SC", OR(AND(#REF!=#REF!, F148&lt;=#REF!), AND(#REF!=#REF!, F148&lt;=#REF!))), "CR", " ")</f>
        <v>#REF!</v>
      </c>
      <c r="AZ148" s="5" t="e">
        <f>IF(AND(B148="4x100", OR(AND(#REF!=#REF!, F148&lt;=#REF!), AND(#REF!=#REF!, F148&lt;=#REF!), AND(#REF!=#REF!, F148&lt;=#REF!), AND(#REF!=#REF!, F148&lt;=#REF!), AND(#REF!=#REF!, F148&lt;=#REF!))), "CR", " ")</f>
        <v>#REF!</v>
      </c>
      <c r="BA148" s="5" t="e">
        <f>IF(AND(B148="4x200", OR(AND(#REF!=#REF!, F148&lt;=#REF!), AND(#REF!=#REF!, F148&lt;=#REF!), AND(#REF!=#REF!, F148&lt;=#REF!), AND(#REF!=#REF!, F148&lt;=#REF!), AND(#REF!=#REF!, F148&lt;=#REF!))), "CR", " ")</f>
        <v>#REF!</v>
      </c>
      <c r="BB148" s="5" t="e">
        <f>IF(AND(B148="4x300", AND(#REF!=#REF!, F148&lt;=#REF!)), "CR", " ")</f>
        <v>#REF!</v>
      </c>
      <c r="BC148" s="5" t="e">
        <f>IF(AND(B148="4x400", OR(AND(#REF!=#REF!, F148&lt;=#REF!), AND(#REF!=#REF!, F148&lt;=#REF!), AND(#REF!=#REF!, F148&lt;=#REF!), AND(#REF!=#REF!, F148&lt;=#REF!))), "CR", " ")</f>
        <v>#REF!</v>
      </c>
      <c r="BD148" s="5" t="e">
        <f>IF(AND(B148="3x800", OR(AND(#REF!=#REF!, F148&lt;=#REF!), AND(#REF!=#REF!, F148&lt;=#REF!), AND(#REF!=#REF!, F148&lt;=#REF!))), "CR", " ")</f>
        <v>#REF!</v>
      </c>
      <c r="BE148" s="5" t="e">
        <f>IF(AND(B148="pentathlon", OR(AND(#REF!=#REF!, F148&gt;=#REF!), AND(#REF!=#REF!, F148&gt;=#REF!),AND(#REF!=#REF!, F148&gt;=#REF!),AND(#REF!=#REF!, F148&gt;=#REF!))), "CR", " ")</f>
        <v>#REF!</v>
      </c>
      <c r="BF148" s="5" t="e">
        <f>IF(AND(B148="heptathlon", OR(AND(#REF!=#REF!, F148&gt;=#REF!), AND(#REF!=#REF!, F148&gt;=#REF!))), "CR", " ")</f>
        <v>#REF!</v>
      </c>
      <c r="BG148" s="5" t="e">
        <f>IF(AND(B148="decathlon", OR(AND(#REF!=#REF!, F148&gt;=#REF!), AND(#REF!=#REF!, F148&gt;=#REF!),AND(#REF!=#REF!, F148&gt;=#REF!))), "CR", " ")</f>
        <v>#REF!</v>
      </c>
    </row>
    <row r="149" spans="1:61" hidden="1">
      <c r="B149" s="2">
        <v>1200</v>
      </c>
      <c r="C149" s="1" t="s">
        <v>27</v>
      </c>
      <c r="D149" s="1" t="s">
        <v>329</v>
      </c>
      <c r="E149" s="6" t="s">
        <v>7</v>
      </c>
      <c r="F149" s="8" t="s">
        <v>371</v>
      </c>
      <c r="G149" s="9">
        <v>44738</v>
      </c>
      <c r="H149" s="1" t="s">
        <v>275</v>
      </c>
      <c r="I149" s="1" t="s">
        <v>177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5"/>
      <c r="BA149" s="5"/>
      <c r="BB149" s="5"/>
      <c r="BC149" s="5"/>
      <c r="BD149" s="5"/>
      <c r="BE149" s="5"/>
      <c r="BF149" s="5"/>
      <c r="BG149" s="5"/>
    </row>
    <row r="150" spans="1:61" hidden="1">
      <c r="A150" s="1" t="e">
        <f>#REF!</f>
        <v>#REF!</v>
      </c>
      <c r="B150" s="2">
        <v>1200</v>
      </c>
      <c r="C150" s="1" t="s">
        <v>134</v>
      </c>
      <c r="D150" s="1" t="s">
        <v>135</v>
      </c>
      <c r="E150" s="6" t="s">
        <v>7</v>
      </c>
      <c r="F150" s="8" t="s">
        <v>324</v>
      </c>
      <c r="G150" s="10">
        <v>44773</v>
      </c>
      <c r="H150" s="2" t="s">
        <v>155</v>
      </c>
      <c r="I150" s="2" t="s">
        <v>177</v>
      </c>
      <c r="J150" s="5" t="e">
        <f>IF(AND(B150=100, OR(AND(#REF!=#REF!, F150&lt;=#REF!), AND(#REF!=#REF!, F150&lt;=#REF!), AND(#REF!=#REF!, F150&lt;=#REF!), AND(#REF!=#REF!, F150&lt;=#REF!), AND(#REF!=#REF!, F150&lt;=#REF!))), "CR", " ")</f>
        <v>#REF!</v>
      </c>
      <c r="K150" s="5" t="e">
        <f>IF(AND(B150=200, OR(AND(#REF!=#REF!, F150&lt;=#REF!), AND(#REF!=#REF!, F150&lt;=#REF!), AND(#REF!=#REF!, F150&lt;=#REF!), AND(#REF!=#REF!, F150&lt;=#REF!), AND(#REF!=#REF!, F150&lt;=#REF!))), "CR", " ")</f>
        <v>#REF!</v>
      </c>
      <c r="L150" s="5" t="e">
        <f>IF(AND(B150=300, OR(AND(#REF!=#REF!, F150&lt;=#REF!), AND(#REF!=#REF!, F150&lt;=#REF!))), "CR", " ")</f>
        <v>#REF!</v>
      </c>
      <c r="M150" s="5" t="e">
        <f>IF(AND(B150=400, OR(AND(#REF!=#REF!, F150&lt;=#REF!), AND(#REF!=#REF!, F150&lt;=#REF!), AND(#REF!=#REF!, F150&lt;=#REF!), AND(#REF!=#REF!, F150&lt;=#REF!))), "CR", " ")</f>
        <v>#REF!</v>
      </c>
      <c r="N150" s="5" t="e">
        <f>IF(AND(B150=800, OR(AND(#REF!=#REF!, F150&lt;=#REF!), AND(#REF!=#REF!, F150&lt;=#REF!), AND(#REF!=#REF!, F150&lt;=#REF!), AND(#REF!=#REF!, F150&lt;=#REF!), AND(#REF!=#REF!, F150&lt;=#REF!))), "CR", " ")</f>
        <v>#REF!</v>
      </c>
      <c r="O150" s="5" t="e">
        <f>IF(AND(B150=1000, OR(AND(#REF!=#REF!, F150&lt;=#REF!), AND(#REF!=#REF!, F150&lt;=#REF!))), "CR", " ")</f>
        <v>#REF!</v>
      </c>
      <c r="P150" s="5" t="e">
        <f>IF(AND(B150=1500, OR(AND(#REF!=#REF!, F150&lt;=#REF!), AND(#REF!=#REF!, F150&lt;=#REF!), AND(#REF!=#REF!, F150&lt;=#REF!), AND(#REF!=#REF!, F150&lt;=#REF!), AND(#REF!=#REF!, F150&lt;=#REF!))), "CR", " ")</f>
        <v>#REF!</v>
      </c>
      <c r="Q150" s="5" t="e">
        <f>IF(AND(B150="1600 (Mile)",OR(AND(#REF!=#REF!,F150&lt;=#REF!),AND(#REF!=#REF!,F150&lt;=#REF!),AND(#REF!=#REF!,F150&lt;=#REF!),AND(#REF!=#REF!,F150&lt;=#REF!))),"CR"," ")</f>
        <v>#REF!</v>
      </c>
      <c r="R150" s="5" t="e">
        <f>IF(AND(B150=3000, OR(AND(#REF!=#REF!, F150&lt;=#REF!), AND(#REF!=#REF!, F150&lt;=#REF!), AND(#REF!=#REF!, F150&lt;=#REF!), AND(#REF!=#REF!, F150&lt;=#REF!))), "CR", " ")</f>
        <v>#REF!</v>
      </c>
      <c r="S150" s="5" t="e">
        <f>IF(AND(B150=5000, OR(AND(#REF!=#REF!, F150&lt;=#REF!), AND(#REF!=#REF!, F150&lt;=#REF!))), "CR", " ")</f>
        <v>#REF!</v>
      </c>
      <c r="T150" s="4" t="e">
        <f>IF(AND(B150=10000, OR(AND(#REF!=#REF!, F150&lt;=#REF!), AND(#REF!=#REF!, F150&lt;=#REF!))), "CR", " ")</f>
        <v>#REF!</v>
      </c>
      <c r="U150" s="4" t="e">
        <f>IF(AND(B150="high jump", OR(AND(#REF!=#REF!, F150&gt;=#REF!), AND(#REF!=#REF!, F150&gt;=#REF!), AND(#REF!=#REF!, F150&gt;=#REF!), AND(#REF!=#REF!, F150&gt;=#REF!), AND(#REF!=#REF!, F150&gt;=#REF!))), "CR", " ")</f>
        <v>#REF!</v>
      </c>
      <c r="V150" s="4" t="e">
        <f>IF(AND(B150="long jump", OR(AND(#REF!=#REF!, F150&gt;=#REF!), AND(#REF!=#REF!, F150&gt;=#REF!), AND(#REF!=#REF!, F150&gt;=#REF!), AND(#REF!=#REF!, F150&gt;=#REF!), AND(#REF!=#REF!, F150&gt;=#REF!))), "CR", " ")</f>
        <v>#REF!</v>
      </c>
      <c r="W150" s="4" t="e">
        <f>IF(AND(B150="triple jump", OR(AND(#REF!=#REF!, F150&gt;=#REF!), AND(#REF!=#REF!, F150&gt;=#REF!), AND(#REF!=#REF!, F150&gt;=#REF!), AND(#REF!=#REF!, F150&gt;=#REF!), AND(#REF!=#REF!, F150&gt;=#REF!))), "CR", " ")</f>
        <v>#REF!</v>
      </c>
      <c r="X150" s="4" t="e">
        <f>IF(AND(B150="pole vault", OR(AND(#REF!=#REF!, F150&gt;=#REF!), AND(#REF!=#REF!, F150&gt;=#REF!), AND(#REF!=#REF!, F150&gt;=#REF!), AND(#REF!=#REF!, F150&gt;=#REF!), AND(#REF!=#REF!, F150&gt;=#REF!))), "CR", " ")</f>
        <v>#REF!</v>
      </c>
      <c r="Y150" s="4" t="e">
        <f>IF(AND(B150="discus 1",#REF! =#REF!, F150&gt;=#REF!), "CR", " ")</f>
        <v>#REF!</v>
      </c>
      <c r="Z150" s="4" t="e">
        <f>IF(AND(B150="discus 1.25",#REF! =#REF!, F150&gt;=#REF!), "CR", " ")</f>
        <v>#REF!</v>
      </c>
      <c r="AA150" s="4" t="e">
        <f>IF(AND(B150="discus 1.5",#REF! =#REF!, F150&gt;=#REF!), "CR", " ")</f>
        <v>#REF!</v>
      </c>
      <c r="AB150" s="4" t="e">
        <f>IF(AND(B150="discus 1.75",#REF! =#REF!, F150&gt;=#REF!), "CR", " ")</f>
        <v>#REF!</v>
      </c>
      <c r="AC150" s="4" t="e">
        <f>IF(AND(B150="discus 2",#REF! =#REF!, F150&gt;=#REF!), "CR", " ")</f>
        <v>#REF!</v>
      </c>
      <c r="AD150" s="4" t="e">
        <f>IF(AND(B150="hammer 4",#REF! =#REF!, F150&gt;=#REF!), "CR", " ")</f>
        <v>#REF!</v>
      </c>
      <c r="AE150" s="4" t="e">
        <f>IF(AND(B150="hammer 5",#REF! =#REF!, F150&gt;=#REF!), "CR", " ")</f>
        <v>#REF!</v>
      </c>
      <c r="AF150" s="4" t="e">
        <f>IF(AND(B150="hammer 6",#REF! =#REF!, F150&gt;=#REF!), "CR", " ")</f>
        <v>#REF!</v>
      </c>
      <c r="AG150" s="4" t="e">
        <f>IF(AND(B150="hammer 7.26",#REF! =#REF!, F150&gt;=#REF!), "CR", " ")</f>
        <v>#REF!</v>
      </c>
      <c r="AH150" s="4" t="e">
        <f>IF(AND(B150="javelin 400",#REF! =#REF!, F150&gt;=#REF!), "CR", " ")</f>
        <v>#REF!</v>
      </c>
      <c r="AI150" s="4" t="e">
        <f>IF(AND(B150="javelin 600",#REF! =#REF!, F150&gt;=#REF!), "CR", " ")</f>
        <v>#REF!</v>
      </c>
      <c r="AJ150" s="4" t="e">
        <f>IF(AND(B150="javelin 700",#REF! =#REF!, F150&gt;=#REF!), "CR", " ")</f>
        <v>#REF!</v>
      </c>
      <c r="AK150" s="4" t="e">
        <f>IF(AND(B150="javelin 800", OR(AND(#REF!=#REF!, F150&gt;=#REF!), AND(#REF!=#REF!, F150&gt;=#REF!))), "CR", " ")</f>
        <v>#REF!</v>
      </c>
      <c r="AL150" s="4" t="e">
        <f>IF(AND(B150="shot 3",#REF! =#REF!, F150&gt;=#REF!), "CR", " ")</f>
        <v>#REF!</v>
      </c>
      <c r="AM150" s="4" t="e">
        <f>IF(AND(B150="shot 4",#REF! =#REF!, F150&gt;=#REF!), "CR", " ")</f>
        <v>#REF!</v>
      </c>
      <c r="AN150" s="4" t="e">
        <f>IF(AND(B150="shot 5",#REF! =#REF!, F150&gt;=#REF!), "CR", " ")</f>
        <v>#REF!</v>
      </c>
      <c r="AO150" s="4" t="e">
        <f>IF(AND(B150="shot 6",#REF! =#REF!, F150&gt;=#REF!), "CR", " ")</f>
        <v>#REF!</v>
      </c>
      <c r="AP150" s="4" t="e">
        <f>IF(AND(B150="shot 7.26",#REF! =#REF!, F150&gt;=#REF!), "CR", " ")</f>
        <v>#REF!</v>
      </c>
      <c r="AQ150" s="4" t="e">
        <f>IF(AND(B150="60H",OR(AND(#REF!=#REF!,F150&lt;=#REF!),AND(#REF!=#REF!,F150&lt;=#REF!),AND(#REF!=#REF!,F150&lt;=#REF!),AND(#REF!=#REF!,F150&lt;=#REF!),AND(#REF!=#REF!,F150&lt;=#REF!))),"CR"," ")</f>
        <v>#REF!</v>
      </c>
      <c r="AR150" s="4" t="e">
        <f>IF(AND(B150="75H", AND(#REF!=#REF!, F150&lt;=#REF!)), "CR", " ")</f>
        <v>#REF!</v>
      </c>
      <c r="AS150" s="4" t="e">
        <f>IF(AND(B150="80H", AND(#REF!=#REF!, F150&lt;=#REF!)), "CR", " ")</f>
        <v>#REF!</v>
      </c>
      <c r="AT150" s="4" t="e">
        <f>IF(AND(B150="100H", AND(#REF!=#REF!, F150&lt;=#REF!)), "CR", " ")</f>
        <v>#REF!</v>
      </c>
      <c r="AU150" s="4" t="e">
        <f>IF(AND(B150="110H", OR(AND(#REF!=#REF!, F150&lt;=#REF!), AND(#REF!=#REF!, F150&lt;=#REF!))), "CR", " ")</f>
        <v>#REF!</v>
      </c>
      <c r="AV150" s="4" t="e">
        <f>IF(AND(B150="400H", OR(AND(#REF!=#REF!, F150&lt;=#REF!), AND(#REF!=#REF!, F150&lt;=#REF!), AND(#REF!=#REF!, F150&lt;=#REF!), AND(#REF!=#REF!, F150&lt;=#REF!))), "CR", " ")</f>
        <v>#REF!</v>
      </c>
      <c r="AW150" s="4" t="e">
        <f>IF(AND(B150="1500SC", AND(#REF!=#REF!, F150&lt;=#REF!)), "CR", " ")</f>
        <v>#REF!</v>
      </c>
      <c r="AX150" s="4" t="e">
        <f>IF(AND(B150="2000SC", OR(AND(#REF!=#REF!, F150&lt;=#REF!), AND(#REF!=#REF!, F150&lt;=#REF!))), "CR", " ")</f>
        <v>#REF!</v>
      </c>
      <c r="AY150" s="4" t="e">
        <f>IF(AND(B150="3000SC", OR(AND(#REF!=#REF!, F150&lt;=#REF!), AND(#REF!=#REF!, F150&lt;=#REF!))), "CR", " ")</f>
        <v>#REF!</v>
      </c>
      <c r="AZ150" s="5" t="e">
        <f>IF(AND(B150="4x100", OR(AND(#REF!=#REF!, F150&lt;=#REF!), AND(#REF!=#REF!, F150&lt;=#REF!), AND(#REF!=#REF!, F150&lt;=#REF!), AND(#REF!=#REF!, F150&lt;=#REF!), AND(#REF!=#REF!, F150&lt;=#REF!))), "CR", " ")</f>
        <v>#REF!</v>
      </c>
      <c r="BA150" s="5" t="e">
        <f>IF(AND(B150="4x200", OR(AND(#REF!=#REF!, F150&lt;=#REF!), AND(#REF!=#REF!, F150&lt;=#REF!), AND(#REF!=#REF!, F150&lt;=#REF!), AND(#REF!=#REF!, F150&lt;=#REF!), AND(#REF!=#REF!, F150&lt;=#REF!))), "CR", " ")</f>
        <v>#REF!</v>
      </c>
      <c r="BB150" s="5" t="e">
        <f>IF(AND(B150="4x300", AND(#REF!=#REF!, F150&lt;=#REF!)), "CR", " ")</f>
        <v>#REF!</v>
      </c>
      <c r="BC150" s="5" t="e">
        <f>IF(AND(B150="4x400", OR(AND(#REF!=#REF!, F150&lt;=#REF!), AND(#REF!=#REF!, F150&lt;=#REF!), AND(#REF!=#REF!, F150&lt;=#REF!), AND(#REF!=#REF!, F150&lt;=#REF!))), "CR", " ")</f>
        <v>#REF!</v>
      </c>
      <c r="BD150" s="5" t="e">
        <f>IF(AND(B150="3x800", OR(AND(#REF!=#REF!, F150&lt;=#REF!), AND(#REF!=#REF!, F150&lt;=#REF!), AND(#REF!=#REF!, F150&lt;=#REF!))), "CR", " ")</f>
        <v>#REF!</v>
      </c>
      <c r="BE150" s="5" t="e">
        <f>IF(AND(B150="pentathlon", OR(AND(#REF!=#REF!, F150&gt;=#REF!), AND(#REF!=#REF!, F150&gt;=#REF!),AND(#REF!=#REF!, F150&gt;=#REF!),AND(#REF!=#REF!, F150&gt;=#REF!))), "CR", " ")</f>
        <v>#REF!</v>
      </c>
      <c r="BF150" s="5" t="e">
        <f>IF(AND(B150="heptathlon", OR(AND(#REF!=#REF!, F150&gt;=#REF!), AND(#REF!=#REF!, F150&gt;=#REF!))), "CR", " ")</f>
        <v>#REF!</v>
      </c>
      <c r="BG150" s="5" t="e">
        <f>IF(AND(B150="decathlon", OR(AND(#REF!=#REF!, F150&gt;=#REF!), AND(#REF!=#REF!, F150&gt;=#REF!),AND(#REF!=#REF!, F150&gt;=#REF!))), "CR", " ")</f>
        <v>#REF!</v>
      </c>
    </row>
    <row r="151" spans="1:61" hidden="1">
      <c r="B151" s="20"/>
      <c r="C151" s="21"/>
      <c r="D151" s="21"/>
      <c r="E151" s="22"/>
      <c r="F151" s="23"/>
      <c r="G151" s="24"/>
      <c r="H151" s="21"/>
      <c r="I151" s="21"/>
      <c r="J151" s="21"/>
      <c r="K151" s="21"/>
      <c r="L151" s="21"/>
      <c r="M151" s="21"/>
      <c r="N151" s="19"/>
      <c r="O151" s="19"/>
      <c r="P151" s="19"/>
      <c r="Q151" s="19"/>
      <c r="R151" s="19"/>
      <c r="S151" s="19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</row>
    <row r="152" spans="1:61" hidden="1">
      <c r="A152" s="1" t="e">
        <f>#REF!</f>
        <v>#REF!</v>
      </c>
      <c r="B152" s="2">
        <v>1500</v>
      </c>
      <c r="C152" s="1" t="s">
        <v>57</v>
      </c>
      <c r="D152" s="1" t="s">
        <v>21</v>
      </c>
      <c r="E152" s="6" t="s">
        <v>4</v>
      </c>
      <c r="F152" s="8" t="s">
        <v>313</v>
      </c>
      <c r="G152" s="10">
        <v>44761</v>
      </c>
      <c r="H152" s="1" t="s">
        <v>314</v>
      </c>
      <c r="I152" s="1" t="s">
        <v>315</v>
      </c>
      <c r="J152" s="5" t="e">
        <f>IF(AND(B152=100, OR(AND(#REF!=#REF!, F152&lt;=#REF!), AND(#REF!=#REF!, F152&lt;=#REF!), AND(#REF!=#REF!, F152&lt;=#REF!), AND(#REF!=#REF!, F152&lt;=#REF!), AND(#REF!=#REF!, F152&lt;=#REF!))), "CR", " ")</f>
        <v>#REF!</v>
      </c>
      <c r="K152" s="5" t="e">
        <f>IF(AND(B152=200, OR(AND(#REF!=#REF!, F152&lt;=#REF!), AND(#REF!=#REF!, F152&lt;=#REF!), AND(#REF!=#REF!, F152&lt;=#REF!), AND(#REF!=#REF!, F152&lt;=#REF!), AND(#REF!=#REF!, F152&lt;=#REF!))), "CR", " ")</f>
        <v>#REF!</v>
      </c>
      <c r="L152" s="5" t="e">
        <f>IF(AND(B152=300, OR(AND(#REF!=#REF!, F152&lt;=#REF!), AND(#REF!=#REF!, F152&lt;=#REF!))), "CR", " ")</f>
        <v>#REF!</v>
      </c>
      <c r="M152" s="5" t="e">
        <f>IF(AND(B152=400, OR(AND(#REF!=#REF!, F152&lt;=#REF!), AND(#REF!=#REF!, F152&lt;=#REF!), AND(#REF!=#REF!, F152&lt;=#REF!), AND(#REF!=#REF!, F152&lt;=#REF!))), "CR", " ")</f>
        <v>#REF!</v>
      </c>
      <c r="N152" s="5" t="e">
        <f>IF(AND(B152=800, OR(AND(#REF!=#REF!, F152&lt;=#REF!), AND(#REF!=#REF!, F152&lt;=#REF!), AND(#REF!=#REF!, F152&lt;=#REF!), AND(#REF!=#REF!, F152&lt;=#REF!), AND(#REF!=#REF!, F152&lt;=#REF!))), "CR", " ")</f>
        <v>#REF!</v>
      </c>
      <c r="O152" s="5" t="e">
        <f>IF(AND(B152=1000, OR(AND(#REF!=#REF!, F152&lt;=#REF!), AND(#REF!=#REF!, F152&lt;=#REF!))), "CR", " ")</f>
        <v>#REF!</v>
      </c>
      <c r="P152" s="5" t="e">
        <f>IF(AND(B152=1500, OR(AND(#REF!=#REF!, F152&lt;=#REF!), AND(#REF!=#REF!, F152&lt;=#REF!), AND(#REF!=#REF!, F152&lt;=#REF!), AND(#REF!=#REF!, F152&lt;=#REF!), AND(#REF!=#REF!, F152&lt;=#REF!))), "CR", " ")</f>
        <v>#REF!</v>
      </c>
      <c r="Q152" s="5" t="e">
        <f>IF(AND(B152="1600 (Mile)",OR(AND(#REF!=#REF!,F152&lt;=#REF!),AND(#REF!=#REF!,F152&lt;=#REF!),AND(#REF!=#REF!,F152&lt;=#REF!),AND(#REF!=#REF!,F152&lt;=#REF!))),"CR"," ")</f>
        <v>#REF!</v>
      </c>
      <c r="R152" s="5" t="e">
        <f>IF(AND(B152=3000, OR(AND(#REF!=#REF!, F152&lt;=#REF!), AND(#REF!=#REF!, F152&lt;=#REF!), AND(#REF!=#REF!, F152&lt;=#REF!), AND(#REF!=#REF!, F152&lt;=#REF!))), "CR", " ")</f>
        <v>#REF!</v>
      </c>
      <c r="S152" s="5" t="e">
        <f>IF(AND(B152=5000, OR(AND(#REF!=#REF!, F152&lt;=#REF!), AND(#REF!=#REF!, F152&lt;=#REF!))), "CR", " ")</f>
        <v>#REF!</v>
      </c>
      <c r="T152" s="4" t="e">
        <f>IF(AND(B152=10000, OR(AND(#REF!=#REF!, F152&lt;=#REF!), AND(#REF!=#REF!, F152&lt;=#REF!))), "CR", " ")</f>
        <v>#REF!</v>
      </c>
      <c r="U152" s="4" t="e">
        <f>IF(AND(B152="high jump", OR(AND(#REF!=#REF!, F152&gt;=#REF!), AND(#REF!=#REF!, F152&gt;=#REF!), AND(#REF!=#REF!, F152&gt;=#REF!), AND(#REF!=#REF!, F152&gt;=#REF!), AND(#REF!=#REF!, F152&gt;=#REF!))), "CR", " ")</f>
        <v>#REF!</v>
      </c>
      <c r="V152" s="4" t="e">
        <f>IF(AND(B152="long jump", OR(AND(#REF!=#REF!, F152&gt;=#REF!), AND(#REF!=#REF!, F152&gt;=#REF!), AND(#REF!=#REF!, F152&gt;=#REF!), AND(#REF!=#REF!, F152&gt;=#REF!), AND(#REF!=#REF!, F152&gt;=#REF!))), "CR", " ")</f>
        <v>#REF!</v>
      </c>
      <c r="W152" s="4" t="e">
        <f>IF(AND(B152="triple jump", OR(AND(#REF!=#REF!, F152&gt;=#REF!), AND(#REF!=#REF!, F152&gt;=#REF!), AND(#REF!=#REF!, F152&gt;=#REF!), AND(#REF!=#REF!, F152&gt;=#REF!), AND(#REF!=#REF!, F152&gt;=#REF!))), "CR", " ")</f>
        <v>#REF!</v>
      </c>
      <c r="X152" s="4" t="e">
        <f>IF(AND(B152="pole vault", OR(AND(#REF!=#REF!, F152&gt;=#REF!), AND(#REF!=#REF!, F152&gt;=#REF!), AND(#REF!=#REF!, F152&gt;=#REF!), AND(#REF!=#REF!, F152&gt;=#REF!), AND(#REF!=#REF!, F152&gt;=#REF!))), "CR", " ")</f>
        <v>#REF!</v>
      </c>
      <c r="Y152" s="4" t="e">
        <f>IF(AND(B152="discus 1",#REF! =#REF!, F152&gt;=#REF!), "CR", " ")</f>
        <v>#REF!</v>
      </c>
      <c r="Z152" s="4" t="e">
        <f>IF(AND(B152="discus 1.25",#REF! =#REF!, F152&gt;=#REF!), "CR", " ")</f>
        <v>#REF!</v>
      </c>
      <c r="AA152" s="4" t="e">
        <f>IF(AND(B152="discus 1.5",#REF! =#REF!, F152&gt;=#REF!), "CR", " ")</f>
        <v>#REF!</v>
      </c>
      <c r="AB152" s="4" t="e">
        <f>IF(AND(B152="discus 1.75",#REF! =#REF!, F152&gt;=#REF!), "CR", " ")</f>
        <v>#REF!</v>
      </c>
      <c r="AC152" s="4" t="e">
        <f>IF(AND(B152="discus 2",#REF! =#REF!, F152&gt;=#REF!), "CR", " ")</f>
        <v>#REF!</v>
      </c>
      <c r="AD152" s="4" t="e">
        <f>IF(AND(B152="hammer 4",#REF! =#REF!, F152&gt;=#REF!), "CR", " ")</f>
        <v>#REF!</v>
      </c>
      <c r="AE152" s="4" t="e">
        <f>IF(AND(B152="hammer 5",#REF! =#REF!, F152&gt;=#REF!), "CR", " ")</f>
        <v>#REF!</v>
      </c>
      <c r="AF152" s="4" t="e">
        <f>IF(AND(B152="hammer 6",#REF! =#REF!, F152&gt;=#REF!), "CR", " ")</f>
        <v>#REF!</v>
      </c>
      <c r="AG152" s="4" t="e">
        <f>IF(AND(B152="hammer 7.26",#REF! =#REF!, F152&gt;=#REF!), "CR", " ")</f>
        <v>#REF!</v>
      </c>
      <c r="AH152" s="4" t="e">
        <f>IF(AND(B152="javelin 400",#REF! =#REF!, F152&gt;=#REF!), "CR", " ")</f>
        <v>#REF!</v>
      </c>
      <c r="AI152" s="4" t="e">
        <f>IF(AND(B152="javelin 600",#REF! =#REF!, F152&gt;=#REF!), "CR", " ")</f>
        <v>#REF!</v>
      </c>
      <c r="AJ152" s="4" t="e">
        <f>IF(AND(B152="javelin 700",#REF! =#REF!, F152&gt;=#REF!), "CR", " ")</f>
        <v>#REF!</v>
      </c>
      <c r="AK152" s="4" t="e">
        <f>IF(AND(B152="javelin 800", OR(AND(#REF!=#REF!, F152&gt;=#REF!), AND(#REF!=#REF!, F152&gt;=#REF!))), "CR", " ")</f>
        <v>#REF!</v>
      </c>
      <c r="AL152" s="4" t="e">
        <f>IF(AND(B152="shot 3",#REF! =#REF!, F152&gt;=#REF!), "CR", " ")</f>
        <v>#REF!</v>
      </c>
      <c r="AM152" s="4" t="e">
        <f>IF(AND(B152="shot 4",#REF! =#REF!, F152&gt;=#REF!), "CR", " ")</f>
        <v>#REF!</v>
      </c>
      <c r="AN152" s="4" t="e">
        <f>IF(AND(B152="shot 5",#REF! =#REF!, F152&gt;=#REF!), "CR", " ")</f>
        <v>#REF!</v>
      </c>
      <c r="AO152" s="4" t="e">
        <f>IF(AND(B152="shot 6",#REF! =#REF!, F152&gt;=#REF!), "CR", " ")</f>
        <v>#REF!</v>
      </c>
      <c r="AP152" s="4" t="e">
        <f>IF(AND(B152="shot 7.26",#REF! =#REF!, F152&gt;=#REF!), "CR", " ")</f>
        <v>#REF!</v>
      </c>
      <c r="AQ152" s="4" t="e">
        <f>IF(AND(B152="60H",OR(AND(#REF!=#REF!,F152&lt;=#REF!),AND(#REF!=#REF!,F152&lt;=#REF!),AND(#REF!=#REF!,F152&lt;=#REF!),AND(#REF!=#REF!,F152&lt;=#REF!),AND(#REF!=#REF!,F152&lt;=#REF!))),"CR"," ")</f>
        <v>#REF!</v>
      </c>
      <c r="AR152" s="4" t="e">
        <f>IF(AND(B152="75H", AND(#REF!=#REF!, F152&lt;=#REF!)), "CR", " ")</f>
        <v>#REF!</v>
      </c>
      <c r="AS152" s="4" t="e">
        <f>IF(AND(B152="80H", AND(#REF!=#REF!, F152&lt;=#REF!)), "CR", " ")</f>
        <v>#REF!</v>
      </c>
      <c r="AT152" s="4" t="e">
        <f>IF(AND(B152="100H", AND(#REF!=#REF!, F152&lt;=#REF!)), "CR", " ")</f>
        <v>#REF!</v>
      </c>
      <c r="AU152" s="4" t="e">
        <f>IF(AND(B152="110H", OR(AND(#REF!=#REF!, F152&lt;=#REF!), AND(#REF!=#REF!, F152&lt;=#REF!))), "CR", " ")</f>
        <v>#REF!</v>
      </c>
      <c r="AV152" s="4" t="e">
        <f>IF(AND(B152="400H", OR(AND(#REF!=#REF!, F152&lt;=#REF!), AND(#REF!=#REF!, F152&lt;=#REF!), AND(#REF!=#REF!, F152&lt;=#REF!), AND(#REF!=#REF!, F152&lt;=#REF!))), "CR", " ")</f>
        <v>#REF!</v>
      </c>
      <c r="AW152" s="4" t="e">
        <f>IF(AND(B152="1500SC", AND(#REF!=#REF!, F152&lt;=#REF!)), "CR", " ")</f>
        <v>#REF!</v>
      </c>
      <c r="AX152" s="4" t="e">
        <f>IF(AND(B152="2000SC", OR(AND(#REF!=#REF!, F152&lt;=#REF!), AND(#REF!=#REF!, F152&lt;=#REF!))), "CR", " ")</f>
        <v>#REF!</v>
      </c>
      <c r="AY152" s="4" t="e">
        <f>IF(AND(B152="3000SC", OR(AND(#REF!=#REF!, F152&lt;=#REF!), AND(#REF!=#REF!, F152&lt;=#REF!))), "CR", " ")</f>
        <v>#REF!</v>
      </c>
      <c r="AZ152" s="5" t="e">
        <f>IF(AND(B152="4x100", OR(AND(#REF!=#REF!, F152&lt;=#REF!), AND(#REF!=#REF!, F152&lt;=#REF!), AND(#REF!=#REF!, F152&lt;=#REF!), AND(#REF!=#REF!, F152&lt;=#REF!), AND(#REF!=#REF!, F152&lt;=#REF!))), "CR", " ")</f>
        <v>#REF!</v>
      </c>
      <c r="BA152" s="5" t="e">
        <f>IF(AND(B152="4x200", OR(AND(#REF!=#REF!, F152&lt;=#REF!), AND(#REF!=#REF!, F152&lt;=#REF!), AND(#REF!=#REF!, F152&lt;=#REF!), AND(#REF!=#REF!, F152&lt;=#REF!), AND(#REF!=#REF!, F152&lt;=#REF!))), "CR", " ")</f>
        <v>#REF!</v>
      </c>
      <c r="BB152" s="5" t="e">
        <f>IF(AND(B152="4x300", AND(#REF!=#REF!, F152&lt;=#REF!)), "CR", " ")</f>
        <v>#REF!</v>
      </c>
      <c r="BC152" s="5" t="e">
        <f>IF(AND(B152="4x400", OR(AND(#REF!=#REF!, F152&lt;=#REF!), AND(#REF!=#REF!, F152&lt;=#REF!), AND(#REF!=#REF!, F152&lt;=#REF!), AND(#REF!=#REF!, F152&lt;=#REF!))), "CR", " ")</f>
        <v>#REF!</v>
      </c>
      <c r="BD152" s="5" t="e">
        <f>IF(AND(B152="3x800", OR(AND(#REF!=#REF!, F152&lt;=#REF!), AND(#REF!=#REF!, F152&lt;=#REF!), AND(#REF!=#REF!, F152&lt;=#REF!))), "CR", " ")</f>
        <v>#REF!</v>
      </c>
      <c r="BE152" s="5" t="e">
        <f>IF(AND(B152="pentathlon", OR(AND(#REF!=#REF!, F152&gt;=#REF!), AND(#REF!=#REF!, F152&gt;=#REF!),AND(#REF!=#REF!, F152&gt;=#REF!),AND(#REF!=#REF!, F152&gt;=#REF!))), "CR", " ")</f>
        <v>#REF!</v>
      </c>
      <c r="BF152" s="5" t="e">
        <f>IF(AND(B152="heptathlon", OR(AND(#REF!=#REF!, F152&gt;=#REF!), AND(#REF!=#REF!, F152&gt;=#REF!))), "CR", " ")</f>
        <v>#REF!</v>
      </c>
      <c r="BG152" s="5" t="e">
        <f>IF(AND(B152="decathlon", OR(AND(#REF!=#REF!, F152&gt;=#REF!), AND(#REF!=#REF!, F152&gt;=#REF!),AND(#REF!=#REF!, F152&gt;=#REF!))), "CR", " ")</f>
        <v>#REF!</v>
      </c>
    </row>
    <row r="153" spans="1:61" hidden="1">
      <c r="A153" s="1" t="e">
        <f>#REF!</f>
        <v>#REF!</v>
      </c>
      <c r="B153" s="2">
        <v>1500</v>
      </c>
      <c r="C153" s="1" t="s">
        <v>58</v>
      </c>
      <c r="D153" s="1" t="s">
        <v>79</v>
      </c>
      <c r="E153" s="6" t="s">
        <v>4</v>
      </c>
      <c r="F153" s="8" t="s">
        <v>316</v>
      </c>
      <c r="G153" s="10">
        <v>44761</v>
      </c>
      <c r="H153" s="1" t="s">
        <v>314</v>
      </c>
      <c r="I153" s="1" t="s">
        <v>315</v>
      </c>
      <c r="J153" s="5" t="e">
        <f>IF(AND(B153=100, OR(AND(#REF!=#REF!, F153&lt;=#REF!), AND(#REF!=#REF!, F153&lt;=#REF!), AND(#REF!=#REF!, F153&lt;=#REF!), AND(#REF!=#REF!, F153&lt;=#REF!), AND(#REF!=#REF!, F153&lt;=#REF!))), "CR", " ")</f>
        <v>#REF!</v>
      </c>
      <c r="K153" s="5" t="e">
        <f>IF(AND(B153=200, OR(AND(#REF!=#REF!, F153&lt;=#REF!), AND(#REF!=#REF!, F153&lt;=#REF!), AND(#REF!=#REF!, F153&lt;=#REF!), AND(#REF!=#REF!, F153&lt;=#REF!), AND(#REF!=#REF!, F153&lt;=#REF!))), "CR", " ")</f>
        <v>#REF!</v>
      </c>
      <c r="L153" s="5" t="e">
        <f>IF(AND(B153=300, OR(AND(#REF!=#REF!, F153&lt;=#REF!), AND(#REF!=#REF!, F153&lt;=#REF!))), "CR", " ")</f>
        <v>#REF!</v>
      </c>
      <c r="M153" s="5" t="e">
        <f>IF(AND(B153=400, OR(AND(#REF!=#REF!, F153&lt;=#REF!), AND(#REF!=#REF!, F153&lt;=#REF!), AND(#REF!=#REF!, F153&lt;=#REF!), AND(#REF!=#REF!, F153&lt;=#REF!))), "CR", " ")</f>
        <v>#REF!</v>
      </c>
      <c r="N153" s="5" t="e">
        <f>IF(AND(B153=800, OR(AND(#REF!=#REF!, F153&lt;=#REF!), AND(#REF!=#REF!, F153&lt;=#REF!), AND(#REF!=#REF!, F153&lt;=#REF!), AND(#REF!=#REF!, F153&lt;=#REF!), AND(#REF!=#REF!, F153&lt;=#REF!))), "CR", " ")</f>
        <v>#REF!</v>
      </c>
      <c r="O153" s="5" t="e">
        <f>IF(AND(B153=1000, OR(AND(#REF!=#REF!, F153&lt;=#REF!), AND(#REF!=#REF!, F153&lt;=#REF!))), "CR", " ")</f>
        <v>#REF!</v>
      </c>
      <c r="P153" s="5" t="e">
        <f>IF(AND(B153=1500, OR(AND(#REF!=#REF!, F153&lt;=#REF!), AND(#REF!=#REF!, F153&lt;=#REF!), AND(#REF!=#REF!, F153&lt;=#REF!), AND(#REF!=#REF!, F153&lt;=#REF!), AND(#REF!=#REF!, F153&lt;=#REF!))), "CR", " ")</f>
        <v>#REF!</v>
      </c>
      <c r="Q153" s="5" t="e">
        <f>IF(AND(B153="1600 (Mile)",OR(AND(#REF!=#REF!,F153&lt;=#REF!),AND(#REF!=#REF!,F153&lt;=#REF!),AND(#REF!=#REF!,F153&lt;=#REF!),AND(#REF!=#REF!,F153&lt;=#REF!))),"CR"," ")</f>
        <v>#REF!</v>
      </c>
      <c r="R153" s="5" t="e">
        <f>IF(AND(B153=3000, OR(AND(#REF!=#REF!, F153&lt;=#REF!), AND(#REF!=#REF!, F153&lt;=#REF!), AND(#REF!=#REF!, F153&lt;=#REF!), AND(#REF!=#REF!, F153&lt;=#REF!))), "CR", " ")</f>
        <v>#REF!</v>
      </c>
      <c r="S153" s="5" t="e">
        <f>IF(AND(B153=5000, OR(AND(#REF!=#REF!, F153&lt;=#REF!), AND(#REF!=#REF!, F153&lt;=#REF!))), "CR", " ")</f>
        <v>#REF!</v>
      </c>
      <c r="T153" s="4" t="e">
        <f>IF(AND(B153=10000, OR(AND(#REF!=#REF!, F153&lt;=#REF!), AND(#REF!=#REF!, F153&lt;=#REF!))), "CR", " ")</f>
        <v>#REF!</v>
      </c>
      <c r="U153" s="4" t="e">
        <f>IF(AND(B153="high jump", OR(AND(#REF!=#REF!, F153&gt;=#REF!), AND(#REF!=#REF!, F153&gt;=#REF!), AND(#REF!=#REF!, F153&gt;=#REF!), AND(#REF!=#REF!, F153&gt;=#REF!), AND(#REF!=#REF!, F153&gt;=#REF!))), "CR", " ")</f>
        <v>#REF!</v>
      </c>
      <c r="V153" s="4" t="e">
        <f>IF(AND(B153="long jump", OR(AND(#REF!=#REF!, F153&gt;=#REF!), AND(#REF!=#REF!, F153&gt;=#REF!), AND(#REF!=#REF!, F153&gt;=#REF!), AND(#REF!=#REF!, F153&gt;=#REF!), AND(#REF!=#REF!, F153&gt;=#REF!))), "CR", " ")</f>
        <v>#REF!</v>
      </c>
      <c r="W153" s="4" t="e">
        <f>IF(AND(B153="triple jump", OR(AND(#REF!=#REF!, F153&gt;=#REF!), AND(#REF!=#REF!, F153&gt;=#REF!), AND(#REF!=#REF!, F153&gt;=#REF!), AND(#REF!=#REF!, F153&gt;=#REF!), AND(#REF!=#REF!, F153&gt;=#REF!))), "CR", " ")</f>
        <v>#REF!</v>
      </c>
      <c r="X153" s="4" t="e">
        <f>IF(AND(B153="pole vault", OR(AND(#REF!=#REF!, F153&gt;=#REF!), AND(#REF!=#REF!, F153&gt;=#REF!), AND(#REF!=#REF!, F153&gt;=#REF!), AND(#REF!=#REF!, F153&gt;=#REF!), AND(#REF!=#REF!, F153&gt;=#REF!))), "CR", " ")</f>
        <v>#REF!</v>
      </c>
      <c r="Y153" s="4" t="e">
        <f>IF(AND(B153="discus 1",#REF! =#REF!, F153&gt;=#REF!), "CR", " ")</f>
        <v>#REF!</v>
      </c>
      <c r="Z153" s="4" t="e">
        <f>IF(AND(B153="discus 1.25",#REF! =#REF!, F153&gt;=#REF!), "CR", " ")</f>
        <v>#REF!</v>
      </c>
      <c r="AA153" s="4" t="e">
        <f>IF(AND(B153="discus 1.5",#REF! =#REF!, F153&gt;=#REF!), "CR", " ")</f>
        <v>#REF!</v>
      </c>
      <c r="AB153" s="4" t="e">
        <f>IF(AND(B153="discus 1.75",#REF! =#REF!, F153&gt;=#REF!), "CR", " ")</f>
        <v>#REF!</v>
      </c>
      <c r="AC153" s="4" t="e">
        <f>IF(AND(B153="discus 2",#REF! =#REF!, F153&gt;=#REF!), "CR", " ")</f>
        <v>#REF!</v>
      </c>
      <c r="AD153" s="4" t="e">
        <f>IF(AND(B153="hammer 4",#REF! =#REF!, F153&gt;=#REF!), "CR", " ")</f>
        <v>#REF!</v>
      </c>
      <c r="AE153" s="4" t="e">
        <f>IF(AND(B153="hammer 5",#REF! =#REF!, F153&gt;=#REF!), "CR", " ")</f>
        <v>#REF!</v>
      </c>
      <c r="AF153" s="4" t="e">
        <f>IF(AND(B153="hammer 6",#REF! =#REF!, F153&gt;=#REF!), "CR", " ")</f>
        <v>#REF!</v>
      </c>
      <c r="AG153" s="4" t="e">
        <f>IF(AND(B153="hammer 7.26",#REF! =#REF!, F153&gt;=#REF!), "CR", " ")</f>
        <v>#REF!</v>
      </c>
      <c r="AH153" s="4" t="e">
        <f>IF(AND(B153="javelin 400",#REF! =#REF!, F153&gt;=#REF!), "CR", " ")</f>
        <v>#REF!</v>
      </c>
      <c r="AI153" s="4" t="e">
        <f>IF(AND(B153="javelin 600",#REF! =#REF!, F153&gt;=#REF!), "CR", " ")</f>
        <v>#REF!</v>
      </c>
      <c r="AJ153" s="4" t="e">
        <f>IF(AND(B153="javelin 700",#REF! =#REF!, F153&gt;=#REF!), "CR", " ")</f>
        <v>#REF!</v>
      </c>
      <c r="AK153" s="4" t="e">
        <f>IF(AND(B153="javelin 800", OR(AND(#REF!=#REF!, F153&gt;=#REF!), AND(#REF!=#REF!, F153&gt;=#REF!))), "CR", " ")</f>
        <v>#REF!</v>
      </c>
      <c r="AL153" s="4" t="e">
        <f>IF(AND(B153="shot 3",#REF! =#REF!, F153&gt;=#REF!), "CR", " ")</f>
        <v>#REF!</v>
      </c>
      <c r="AM153" s="4" t="e">
        <f>IF(AND(B153="shot 4",#REF! =#REF!, F153&gt;=#REF!), "CR", " ")</f>
        <v>#REF!</v>
      </c>
      <c r="AN153" s="4" t="e">
        <f>IF(AND(B153="shot 5",#REF! =#REF!, F153&gt;=#REF!), "CR", " ")</f>
        <v>#REF!</v>
      </c>
      <c r="AO153" s="4" t="e">
        <f>IF(AND(B153="shot 6",#REF! =#REF!, F153&gt;=#REF!), "CR", " ")</f>
        <v>#REF!</v>
      </c>
      <c r="AP153" s="4" t="e">
        <f>IF(AND(B153="shot 7.26",#REF! =#REF!, F153&gt;=#REF!), "CR", " ")</f>
        <v>#REF!</v>
      </c>
      <c r="AQ153" s="4" t="e">
        <f>IF(AND(B153="60H",OR(AND(#REF!=#REF!,F153&lt;=#REF!),AND(#REF!=#REF!,F153&lt;=#REF!),AND(#REF!=#REF!,F153&lt;=#REF!),AND(#REF!=#REF!,F153&lt;=#REF!),AND(#REF!=#REF!,F153&lt;=#REF!))),"CR"," ")</f>
        <v>#REF!</v>
      </c>
      <c r="AR153" s="4" t="e">
        <f>IF(AND(B153="75H", AND(#REF!=#REF!, F153&lt;=#REF!)), "CR", " ")</f>
        <v>#REF!</v>
      </c>
      <c r="AS153" s="4" t="e">
        <f>IF(AND(B153="80H", AND(#REF!=#REF!, F153&lt;=#REF!)), "CR", " ")</f>
        <v>#REF!</v>
      </c>
      <c r="AT153" s="4" t="e">
        <f>IF(AND(B153="100H", AND(#REF!=#REF!, F153&lt;=#REF!)), "CR", " ")</f>
        <v>#REF!</v>
      </c>
      <c r="AU153" s="4" t="e">
        <f>IF(AND(B153="110H", OR(AND(#REF!=#REF!, F153&lt;=#REF!), AND(#REF!=#REF!, F153&lt;=#REF!))), "CR", " ")</f>
        <v>#REF!</v>
      </c>
      <c r="AV153" s="4" t="e">
        <f>IF(AND(B153="400H", OR(AND(#REF!=#REF!, F153&lt;=#REF!), AND(#REF!=#REF!, F153&lt;=#REF!), AND(#REF!=#REF!, F153&lt;=#REF!), AND(#REF!=#REF!, F153&lt;=#REF!))), "CR", " ")</f>
        <v>#REF!</v>
      </c>
      <c r="AW153" s="4" t="e">
        <f>IF(AND(B153="1500SC", AND(#REF!=#REF!, F153&lt;=#REF!)), "CR", " ")</f>
        <v>#REF!</v>
      </c>
      <c r="AX153" s="4" t="e">
        <f>IF(AND(B153="2000SC", OR(AND(#REF!=#REF!, F153&lt;=#REF!), AND(#REF!=#REF!, F153&lt;=#REF!))), "CR", " ")</f>
        <v>#REF!</v>
      </c>
      <c r="AY153" s="4" t="e">
        <f>IF(AND(B153="3000SC", OR(AND(#REF!=#REF!, F153&lt;=#REF!), AND(#REF!=#REF!, F153&lt;=#REF!))), "CR", " ")</f>
        <v>#REF!</v>
      </c>
      <c r="AZ153" s="5" t="e">
        <f>IF(AND(B153="4x100", OR(AND(#REF!=#REF!, F153&lt;=#REF!), AND(#REF!=#REF!, F153&lt;=#REF!), AND(#REF!=#REF!, F153&lt;=#REF!), AND(#REF!=#REF!, F153&lt;=#REF!), AND(#REF!=#REF!, F153&lt;=#REF!))), "CR", " ")</f>
        <v>#REF!</v>
      </c>
      <c r="BA153" s="5" t="e">
        <f>IF(AND(B153="4x200", OR(AND(#REF!=#REF!, F153&lt;=#REF!), AND(#REF!=#REF!, F153&lt;=#REF!), AND(#REF!=#REF!, F153&lt;=#REF!), AND(#REF!=#REF!, F153&lt;=#REF!), AND(#REF!=#REF!, F153&lt;=#REF!))), "CR", " ")</f>
        <v>#REF!</v>
      </c>
      <c r="BB153" s="5" t="e">
        <f>IF(AND(B153="4x300", AND(#REF!=#REF!, F153&lt;=#REF!)), "CR", " ")</f>
        <v>#REF!</v>
      </c>
      <c r="BC153" s="5" t="e">
        <f>IF(AND(B153="4x400", OR(AND(#REF!=#REF!, F153&lt;=#REF!), AND(#REF!=#REF!, F153&lt;=#REF!), AND(#REF!=#REF!, F153&lt;=#REF!), AND(#REF!=#REF!, F153&lt;=#REF!))), "CR", " ")</f>
        <v>#REF!</v>
      </c>
      <c r="BD153" s="5" t="e">
        <f>IF(AND(B153="3x800", OR(AND(#REF!=#REF!, F153&lt;=#REF!), AND(#REF!=#REF!, F153&lt;=#REF!), AND(#REF!=#REF!, F153&lt;=#REF!))), "CR", " ")</f>
        <v>#REF!</v>
      </c>
      <c r="BE153" s="5" t="e">
        <f>IF(AND(B153="pentathlon", OR(AND(#REF!=#REF!, F153&gt;=#REF!), AND(#REF!=#REF!, F153&gt;=#REF!),AND(#REF!=#REF!, F153&gt;=#REF!),AND(#REF!=#REF!, F153&gt;=#REF!))), "CR", " ")</f>
        <v>#REF!</v>
      </c>
      <c r="BF153" s="5" t="e">
        <f>IF(AND(B153="heptathlon", OR(AND(#REF!=#REF!, F153&gt;=#REF!), AND(#REF!=#REF!, F153&gt;=#REF!))), "CR", " ")</f>
        <v>#REF!</v>
      </c>
      <c r="BG153" s="5" t="e">
        <f>IF(AND(B153="decathlon", OR(AND(#REF!=#REF!, F153&gt;=#REF!), AND(#REF!=#REF!, F153&gt;=#REF!),AND(#REF!=#REF!, F153&gt;=#REF!))), "CR", " ")</f>
        <v>#REF!</v>
      </c>
    </row>
    <row r="154" spans="1:61" hidden="1">
      <c r="A154" s="1" t="e">
        <f>#REF!</f>
        <v>#REF!</v>
      </c>
      <c r="B154" s="2">
        <v>1500</v>
      </c>
      <c r="C154" s="1" t="s">
        <v>64</v>
      </c>
      <c r="D154" s="1" t="s">
        <v>20</v>
      </c>
      <c r="E154" s="6" t="s">
        <v>4</v>
      </c>
      <c r="F154" s="8" t="s">
        <v>166</v>
      </c>
      <c r="G154" s="10">
        <v>44666</v>
      </c>
      <c r="H154" s="1" t="s">
        <v>167</v>
      </c>
      <c r="J154" s="5" t="e">
        <f>IF(AND(B154=100, OR(AND(#REF!=#REF!, F154&lt;=#REF!), AND(#REF!=#REF!, F154&lt;=#REF!), AND(#REF!=#REF!, F154&lt;=#REF!), AND(#REF!=#REF!, F154&lt;=#REF!), AND(#REF!=#REF!, F154&lt;=#REF!))), "CR", " ")</f>
        <v>#REF!</v>
      </c>
      <c r="K154" s="5" t="e">
        <f>IF(AND(B154=200, OR(AND(#REF!=#REF!, F154&lt;=#REF!), AND(#REF!=#REF!, F154&lt;=#REF!), AND(#REF!=#REF!, F154&lt;=#REF!), AND(#REF!=#REF!, F154&lt;=#REF!), AND(#REF!=#REF!, F154&lt;=#REF!))), "CR", " ")</f>
        <v>#REF!</v>
      </c>
      <c r="L154" s="5" t="e">
        <f>IF(AND(B154=300, OR(AND(#REF!=#REF!, F154&lt;=#REF!), AND(#REF!=#REF!, F154&lt;=#REF!))), "CR", " ")</f>
        <v>#REF!</v>
      </c>
      <c r="M154" s="5" t="e">
        <f>IF(AND(B154=400, OR(AND(#REF!=#REF!, F154&lt;=#REF!), AND(#REF!=#REF!, F154&lt;=#REF!), AND(#REF!=#REF!, F154&lt;=#REF!), AND(#REF!=#REF!, F154&lt;=#REF!))), "CR", " ")</f>
        <v>#REF!</v>
      </c>
      <c r="N154" s="5" t="e">
        <f>IF(AND(B154=800, OR(AND(#REF!=#REF!, F154&lt;=#REF!), AND(#REF!=#REF!, F154&lt;=#REF!), AND(#REF!=#REF!, F154&lt;=#REF!), AND(#REF!=#REF!, F154&lt;=#REF!), AND(#REF!=#REF!, F154&lt;=#REF!))), "CR", " ")</f>
        <v>#REF!</v>
      </c>
      <c r="O154" s="5" t="e">
        <f>IF(AND(B154=1000, OR(AND(#REF!=#REF!, F154&lt;=#REF!), AND(#REF!=#REF!, F154&lt;=#REF!))), "CR", " ")</f>
        <v>#REF!</v>
      </c>
      <c r="P154" s="5" t="e">
        <f>IF(AND(B154=1500, OR(AND(#REF!=#REF!, F154&lt;=#REF!), AND(#REF!=#REF!, F154&lt;=#REF!), AND(#REF!=#REF!, F154&lt;=#REF!), AND(#REF!=#REF!, F154&lt;=#REF!), AND(#REF!=#REF!, F154&lt;=#REF!))), "CR", " ")</f>
        <v>#REF!</v>
      </c>
      <c r="Q154" s="5" t="e">
        <f>IF(AND(B154="1600 (Mile)",OR(AND(#REF!=#REF!,F154&lt;=#REF!),AND(#REF!=#REF!,F154&lt;=#REF!),AND(#REF!=#REF!,F154&lt;=#REF!),AND(#REF!=#REF!,F154&lt;=#REF!))),"CR"," ")</f>
        <v>#REF!</v>
      </c>
      <c r="R154" s="5" t="e">
        <f>IF(AND(B154=3000, OR(AND(#REF!=#REF!, F154&lt;=#REF!), AND(#REF!=#REF!, F154&lt;=#REF!), AND(#REF!=#REF!, F154&lt;=#REF!), AND(#REF!=#REF!, F154&lt;=#REF!))), "CR", " ")</f>
        <v>#REF!</v>
      </c>
      <c r="S154" s="5" t="e">
        <f>IF(AND(B154=5000, OR(AND(#REF!=#REF!, F154&lt;=#REF!), AND(#REF!=#REF!, F154&lt;=#REF!))), "CR", " ")</f>
        <v>#REF!</v>
      </c>
      <c r="T154" s="4" t="e">
        <f>IF(AND(B154=10000, OR(AND(#REF!=#REF!, F154&lt;=#REF!), AND(#REF!=#REF!, F154&lt;=#REF!))), "CR", " ")</f>
        <v>#REF!</v>
      </c>
      <c r="U154" s="4" t="e">
        <f>IF(AND(B154="high jump", OR(AND(#REF!=#REF!, F154&gt;=#REF!), AND(#REF!=#REF!, F154&gt;=#REF!), AND(#REF!=#REF!, F154&gt;=#REF!), AND(#REF!=#REF!, F154&gt;=#REF!), AND(#REF!=#REF!, F154&gt;=#REF!))), "CR", " ")</f>
        <v>#REF!</v>
      </c>
      <c r="V154" s="4" t="e">
        <f>IF(AND(B154="long jump", OR(AND(#REF!=#REF!, F154&gt;=#REF!), AND(#REF!=#REF!, F154&gt;=#REF!), AND(#REF!=#REF!, F154&gt;=#REF!), AND(#REF!=#REF!, F154&gt;=#REF!), AND(#REF!=#REF!, F154&gt;=#REF!))), "CR", " ")</f>
        <v>#REF!</v>
      </c>
      <c r="W154" s="4" t="e">
        <f>IF(AND(B154="triple jump", OR(AND(#REF!=#REF!, F154&gt;=#REF!), AND(#REF!=#REF!, F154&gt;=#REF!), AND(#REF!=#REF!, F154&gt;=#REF!), AND(#REF!=#REF!, F154&gt;=#REF!), AND(#REF!=#REF!, F154&gt;=#REF!))), "CR", " ")</f>
        <v>#REF!</v>
      </c>
      <c r="X154" s="4" t="e">
        <f>IF(AND(B154="pole vault", OR(AND(#REF!=#REF!, F154&gt;=#REF!), AND(#REF!=#REF!, F154&gt;=#REF!), AND(#REF!=#REF!, F154&gt;=#REF!), AND(#REF!=#REF!, F154&gt;=#REF!), AND(#REF!=#REF!, F154&gt;=#REF!))), "CR", " ")</f>
        <v>#REF!</v>
      </c>
      <c r="Y154" s="4" t="e">
        <f>IF(AND(B154="discus 1",#REF! =#REF!, F154&gt;=#REF!), "CR", " ")</f>
        <v>#REF!</v>
      </c>
      <c r="Z154" s="4" t="e">
        <f>IF(AND(B154="discus 1.25",#REF! =#REF!, F154&gt;=#REF!), "CR", " ")</f>
        <v>#REF!</v>
      </c>
      <c r="AA154" s="4" t="e">
        <f>IF(AND(B154="discus 1.5",#REF! =#REF!, F154&gt;=#REF!), "CR", " ")</f>
        <v>#REF!</v>
      </c>
      <c r="AB154" s="4" t="e">
        <f>IF(AND(B154="discus 1.75",#REF! =#REF!, F154&gt;=#REF!), "CR", " ")</f>
        <v>#REF!</v>
      </c>
      <c r="AC154" s="4" t="e">
        <f>IF(AND(B154="discus 2",#REF! =#REF!, F154&gt;=#REF!), "CR", " ")</f>
        <v>#REF!</v>
      </c>
      <c r="AD154" s="4" t="e">
        <f>IF(AND(B154="hammer 4",#REF! =#REF!, F154&gt;=#REF!), "CR", " ")</f>
        <v>#REF!</v>
      </c>
      <c r="AE154" s="4" t="e">
        <f>IF(AND(B154="hammer 5",#REF! =#REF!, F154&gt;=#REF!), "CR", " ")</f>
        <v>#REF!</v>
      </c>
      <c r="AF154" s="4" t="e">
        <f>IF(AND(B154="hammer 6",#REF! =#REF!, F154&gt;=#REF!), "CR", " ")</f>
        <v>#REF!</v>
      </c>
      <c r="AG154" s="4" t="e">
        <f>IF(AND(B154="hammer 7.26",#REF! =#REF!, F154&gt;=#REF!), "CR", " ")</f>
        <v>#REF!</v>
      </c>
      <c r="AH154" s="4" t="e">
        <f>IF(AND(B154="javelin 400",#REF! =#REF!, F154&gt;=#REF!), "CR", " ")</f>
        <v>#REF!</v>
      </c>
      <c r="AI154" s="4" t="e">
        <f>IF(AND(B154="javelin 600",#REF! =#REF!, F154&gt;=#REF!), "CR", " ")</f>
        <v>#REF!</v>
      </c>
      <c r="AJ154" s="4" t="e">
        <f>IF(AND(B154="javelin 700",#REF! =#REF!, F154&gt;=#REF!), "CR", " ")</f>
        <v>#REF!</v>
      </c>
      <c r="AK154" s="4" t="e">
        <f>IF(AND(B154="javelin 800", OR(AND(#REF!=#REF!, F154&gt;=#REF!), AND(#REF!=#REF!, F154&gt;=#REF!))), "CR", " ")</f>
        <v>#REF!</v>
      </c>
      <c r="AL154" s="4" t="e">
        <f>IF(AND(B154="shot 3",#REF! =#REF!, F154&gt;=#REF!), "CR", " ")</f>
        <v>#REF!</v>
      </c>
      <c r="AM154" s="4" t="e">
        <f>IF(AND(B154="shot 4",#REF! =#REF!, F154&gt;=#REF!), "CR", " ")</f>
        <v>#REF!</v>
      </c>
      <c r="AN154" s="4" t="e">
        <f>IF(AND(B154="shot 5",#REF! =#REF!, F154&gt;=#REF!), "CR", " ")</f>
        <v>#REF!</v>
      </c>
      <c r="AO154" s="4" t="e">
        <f>IF(AND(B154="shot 6",#REF! =#REF!, F154&gt;=#REF!), "CR", " ")</f>
        <v>#REF!</v>
      </c>
      <c r="AP154" s="4" t="e">
        <f>IF(AND(B154="shot 7.26",#REF! =#REF!, F154&gt;=#REF!), "CR", " ")</f>
        <v>#REF!</v>
      </c>
      <c r="AQ154" s="4" t="e">
        <f>IF(AND(B154="60H",OR(AND(#REF!=#REF!,F154&lt;=#REF!),AND(#REF!=#REF!,F154&lt;=#REF!),AND(#REF!=#REF!,F154&lt;=#REF!),AND(#REF!=#REF!,F154&lt;=#REF!),AND(#REF!=#REF!,F154&lt;=#REF!))),"CR"," ")</f>
        <v>#REF!</v>
      </c>
      <c r="AR154" s="4" t="e">
        <f>IF(AND(B154="75H", AND(#REF!=#REF!, F154&lt;=#REF!)), "CR", " ")</f>
        <v>#REF!</v>
      </c>
      <c r="AS154" s="4" t="e">
        <f>IF(AND(B154="80H", AND(#REF!=#REF!, F154&lt;=#REF!)), "CR", " ")</f>
        <v>#REF!</v>
      </c>
      <c r="AT154" s="4" t="e">
        <f>IF(AND(B154="100H", AND(#REF!=#REF!, F154&lt;=#REF!)), "CR", " ")</f>
        <v>#REF!</v>
      </c>
      <c r="AU154" s="4" t="e">
        <f>IF(AND(B154="110H", OR(AND(#REF!=#REF!, F154&lt;=#REF!), AND(#REF!=#REF!, F154&lt;=#REF!))), "CR", " ")</f>
        <v>#REF!</v>
      </c>
      <c r="AV154" s="4" t="e">
        <f>IF(AND(B154="400H", OR(AND(#REF!=#REF!, F154&lt;=#REF!), AND(#REF!=#REF!, F154&lt;=#REF!), AND(#REF!=#REF!, F154&lt;=#REF!), AND(#REF!=#REF!, F154&lt;=#REF!))), "CR", " ")</f>
        <v>#REF!</v>
      </c>
      <c r="AW154" s="4" t="e">
        <f>IF(AND(B154="1500SC", AND(#REF!=#REF!, F154&lt;=#REF!)), "CR", " ")</f>
        <v>#REF!</v>
      </c>
      <c r="AX154" s="4" t="e">
        <f>IF(AND(B154="2000SC", OR(AND(#REF!=#REF!, F154&lt;=#REF!), AND(#REF!=#REF!, F154&lt;=#REF!))), "CR", " ")</f>
        <v>#REF!</v>
      </c>
      <c r="AY154" s="4" t="e">
        <f>IF(AND(B154="3000SC", OR(AND(#REF!=#REF!, F154&lt;=#REF!), AND(#REF!=#REF!, F154&lt;=#REF!))), "CR", " ")</f>
        <v>#REF!</v>
      </c>
      <c r="AZ154" s="5" t="e">
        <f>IF(AND(B154="4x100", OR(AND(#REF!=#REF!, F154&lt;=#REF!), AND(#REF!=#REF!, F154&lt;=#REF!), AND(#REF!=#REF!, F154&lt;=#REF!), AND(#REF!=#REF!, F154&lt;=#REF!), AND(#REF!=#REF!, F154&lt;=#REF!))), "CR", " ")</f>
        <v>#REF!</v>
      </c>
      <c r="BA154" s="5" t="e">
        <f>IF(AND(B154="4x200", OR(AND(#REF!=#REF!, F154&lt;=#REF!), AND(#REF!=#REF!, F154&lt;=#REF!), AND(#REF!=#REF!, F154&lt;=#REF!), AND(#REF!=#REF!, F154&lt;=#REF!), AND(#REF!=#REF!, F154&lt;=#REF!))), "CR", " ")</f>
        <v>#REF!</v>
      </c>
      <c r="BB154" s="5" t="e">
        <f>IF(AND(B154="4x300", AND(#REF!=#REF!, F154&lt;=#REF!)), "CR", " ")</f>
        <v>#REF!</v>
      </c>
      <c r="BC154" s="5" t="e">
        <f>IF(AND(B154="4x400", OR(AND(#REF!=#REF!, F154&lt;=#REF!), AND(#REF!=#REF!, F154&lt;=#REF!), AND(#REF!=#REF!, F154&lt;=#REF!), AND(#REF!=#REF!, F154&lt;=#REF!))), "CR", " ")</f>
        <v>#REF!</v>
      </c>
      <c r="BD154" s="5" t="e">
        <f>IF(AND(B154="3x800", OR(AND(#REF!=#REF!, F154&lt;=#REF!), AND(#REF!=#REF!, F154&lt;=#REF!), AND(#REF!=#REF!, F154&lt;=#REF!))), "CR", " ")</f>
        <v>#REF!</v>
      </c>
      <c r="BE154" s="5" t="e">
        <f>IF(AND(B154="pentathlon", OR(AND(#REF!=#REF!, F154&gt;=#REF!), AND(#REF!=#REF!, F154&gt;=#REF!),AND(#REF!=#REF!, F154&gt;=#REF!),AND(#REF!=#REF!, F154&gt;=#REF!))), "CR", " ")</f>
        <v>#REF!</v>
      </c>
      <c r="BF154" s="5" t="e">
        <f>IF(AND(B154="heptathlon", OR(AND(#REF!=#REF!, F154&gt;=#REF!), AND(#REF!=#REF!, F154&gt;=#REF!))), "CR", " ")</f>
        <v>#REF!</v>
      </c>
      <c r="BG154" s="5" t="e">
        <f>IF(AND(B154="decathlon", OR(AND(#REF!=#REF!, F154&gt;=#REF!), AND(#REF!=#REF!, F154&gt;=#REF!),AND(#REF!=#REF!, F154&gt;=#REF!))), "CR", " ")</f>
        <v>#REF!</v>
      </c>
    </row>
    <row r="155" spans="1:61" hidden="1">
      <c r="B155" s="2">
        <v>1500</v>
      </c>
      <c r="C155" s="1" t="s">
        <v>59</v>
      </c>
      <c r="D155" s="1" t="s">
        <v>0</v>
      </c>
      <c r="E155" s="6" t="s">
        <v>4</v>
      </c>
      <c r="F155" s="8" t="s">
        <v>368</v>
      </c>
      <c r="G155" s="9">
        <v>44797</v>
      </c>
      <c r="H155" s="1" t="s">
        <v>250</v>
      </c>
      <c r="I155" s="1" t="s">
        <v>165</v>
      </c>
      <c r="J155" s="5"/>
      <c r="K155" s="5"/>
      <c r="L155" s="5" t="e">
        <f>IF(AND(B155=300, OR(AND(#REF!=#REF!, F155&lt;=#REF!), AND(#REF!=#REF!, F155&lt;=#REF!))), "CR", " ")</f>
        <v>#REF!</v>
      </c>
      <c r="M155" s="5"/>
      <c r="N155" s="5"/>
      <c r="O155" s="5" t="e">
        <f>IF(AND(B155=1000, OR(AND(#REF!=#REF!, F155&lt;=#REF!), AND(#REF!=#REF!, F155&lt;=#REF!))), "CR", " ")</f>
        <v>#REF!</v>
      </c>
      <c r="P155" s="5"/>
      <c r="Q155" s="5"/>
      <c r="R155" s="5"/>
      <c r="S155" s="5" t="e">
        <f>IF(AND(B155=5000, OR(AND(#REF!=#REF!, F155&lt;=#REF!), AND(#REF!=#REF!, F155&lt;=#REF!))), "CR", " ")</f>
        <v>#REF!</v>
      </c>
      <c r="T155" s="4" t="e">
        <f>IF(AND(B155=10000, OR(AND(#REF!=#REF!, F155&lt;=#REF!), AND(#REF!=#REF!, F155&lt;=#REF!))), "CR", " ")</f>
        <v>#REF!</v>
      </c>
      <c r="U155" s="4"/>
      <c r="V155" s="4"/>
      <c r="W155" s="4"/>
      <c r="X155" s="4"/>
      <c r="Y155" s="4"/>
      <c r="Z155" s="4"/>
      <c r="AA155" s="4"/>
      <c r="AB155" s="4" t="e">
        <f>IF(AND(B155="discus 1.75",#REF! =#REF!, F155&gt;=#REF!), "CR", " ")</f>
        <v>#REF!</v>
      </c>
      <c r="AC155" s="4" t="e">
        <f>IF(AND(B155="discus 2",#REF! =#REF!, F155&gt;=#REF!), "CR", " ")</f>
        <v>#REF!</v>
      </c>
      <c r="AD155" s="4" t="e">
        <f>IF(AND(B155="hammer 4",#REF! =#REF!, F155&gt;=#REF!), "CR", " ")</f>
        <v>#REF!</v>
      </c>
      <c r="AE155" s="4" t="e">
        <f>IF(AND(B155="hammer 5",#REF! =#REF!, F155&gt;=#REF!), "CR", " ")</f>
        <v>#REF!</v>
      </c>
      <c r="AF155" s="4" t="e">
        <f>IF(AND(B155="hammer 6",#REF! =#REF!, F155&gt;=#REF!), "CR", " ")</f>
        <v>#REF!</v>
      </c>
      <c r="AG155" s="4" t="e">
        <f>IF(AND(B155="hammer 7.26",#REF! =#REF!, F155&gt;=#REF!), "CR", " ")</f>
        <v>#REF!</v>
      </c>
      <c r="AH155" s="4" t="e">
        <f>IF(AND(B155="javelin 400",#REF! =#REF!, F155&gt;=#REF!), "CR", " ")</f>
        <v>#REF!</v>
      </c>
      <c r="AI155" s="4" t="e">
        <f>IF(AND(B155="javelin 600",#REF! =#REF!, F155&gt;=#REF!), "CR", " ")</f>
        <v>#REF!</v>
      </c>
      <c r="AJ155" s="4" t="e">
        <f>IF(AND(B155="javelin 700",#REF! =#REF!, F155&gt;=#REF!), "CR", " ")</f>
        <v>#REF!</v>
      </c>
      <c r="AK155" s="4" t="e">
        <f>IF(AND(B155="javelin 800", OR(AND(#REF!=#REF!, F155&gt;=#REF!), AND(#REF!=#REF!, F155&gt;=#REF!))), "CR", " ")</f>
        <v>#REF!</v>
      </c>
      <c r="AL155" s="4" t="e">
        <f>IF(AND(B155="shot 3",#REF! =#REF!, F155&gt;=#REF!), "CR", " ")</f>
        <v>#REF!</v>
      </c>
      <c r="AM155" s="4" t="e">
        <f>IF(AND(B155="shot 4",#REF! =#REF!, F155&gt;=#REF!), "CR", " ")</f>
        <v>#REF!</v>
      </c>
      <c r="AN155" s="4" t="e">
        <f>IF(AND(B155="shot 5",#REF! =#REF!, F155&gt;=#REF!), "CR", " ")</f>
        <v>#REF!</v>
      </c>
      <c r="AO155" s="4" t="e">
        <f>IF(AND(B155="shot 6",#REF! =#REF!, F155&gt;=#REF!), "CR", " ")</f>
        <v>#REF!</v>
      </c>
      <c r="AP155" s="4" t="e">
        <f>IF(AND(B155="shot 7.26",#REF! =#REF!, F155&gt;=#REF!), "CR", " ")</f>
        <v>#REF!</v>
      </c>
      <c r="AQ155" s="4"/>
      <c r="AR155" s="4"/>
      <c r="AS155" s="4"/>
      <c r="AT155" s="4"/>
      <c r="AU155" s="4"/>
      <c r="AV155" s="4" t="e">
        <f>IF(AND(B155="400H", OR(AND(#REF!=#REF!, F155&lt;=#REF!), AND(#REF!=#REF!, F155&lt;=#REF!), AND(#REF!=#REF!, F155&lt;=#REF!), AND(#REF!=#REF!, F155&lt;=#REF!))), "CR", " ")</f>
        <v>#REF!</v>
      </c>
      <c r="AW155" s="4"/>
      <c r="AX155" s="4"/>
      <c r="AY155" s="4"/>
      <c r="AZ155" s="5"/>
      <c r="BA155" s="5"/>
      <c r="BB155" s="5" t="e">
        <f>IF(AND(B155="4x300", AND(#REF!=#REF!, F155&lt;=#REF!)), "CR", " ")</f>
        <v>#REF!</v>
      </c>
      <c r="BC155" s="5"/>
      <c r="BD155" s="5" t="e">
        <f>IF(AND(B155="3x800", OR(AND(#REF!=#REF!, F155&lt;=#REF!), AND(#REF!=#REF!, F155&lt;=#REF!), AND(#REF!=#REF!, F155&lt;=#REF!))), "CR", " ")</f>
        <v>#REF!</v>
      </c>
      <c r="BE155" s="5"/>
      <c r="BF155" s="5"/>
      <c r="BG155" s="5" t="e">
        <f>IF(AND(B155="decathlon", OR(AND(#REF!=#REF!, F155&gt;=#REF!), AND(#REF!=#REF!, F155&gt;=#REF!),AND(#REF!=#REF!, F155&gt;=#REF!))), "CR", " ")</f>
        <v>#REF!</v>
      </c>
    </row>
    <row r="156" spans="1:61" hidden="1">
      <c r="B156" s="2">
        <v>1500</v>
      </c>
      <c r="C156" s="1" t="s">
        <v>22</v>
      </c>
      <c r="D156" s="1" t="s">
        <v>0</v>
      </c>
      <c r="E156" s="6" t="s">
        <v>4</v>
      </c>
      <c r="F156" s="8" t="s">
        <v>374</v>
      </c>
      <c r="G156" s="10">
        <v>44741</v>
      </c>
      <c r="H156" s="1" t="s">
        <v>250</v>
      </c>
      <c r="I156" s="1" t="s">
        <v>191</v>
      </c>
    </row>
    <row r="157" spans="1:61" hidden="1">
      <c r="B157" s="2">
        <v>1500</v>
      </c>
      <c r="C157" s="1" t="s">
        <v>54</v>
      </c>
      <c r="D157" s="1" t="s">
        <v>15</v>
      </c>
      <c r="E157" s="6" t="s">
        <v>4</v>
      </c>
      <c r="F157" s="8" t="s">
        <v>369</v>
      </c>
      <c r="G157" s="9">
        <v>44771</v>
      </c>
      <c r="H157" s="1" t="s">
        <v>275</v>
      </c>
      <c r="I157" s="1" t="s">
        <v>191</v>
      </c>
      <c r="J157" s="5"/>
      <c r="K157" s="5"/>
      <c r="L157" s="5" t="e">
        <f>IF(AND(B157=300, OR(AND(#REF!=#REF!, F157&lt;=#REF!), AND(#REF!=#REF!, F157&lt;=#REF!))), "CR", " ")</f>
        <v>#REF!</v>
      </c>
      <c r="M157" s="5"/>
      <c r="N157" s="5"/>
      <c r="O157" s="5" t="e">
        <f>IF(AND(B157=1000, OR(AND(#REF!=#REF!, F157&lt;=#REF!), AND(#REF!=#REF!, F157&lt;=#REF!))), "CR", " ")</f>
        <v>#REF!</v>
      </c>
      <c r="P157" s="5"/>
      <c r="Q157" s="5"/>
      <c r="R157" s="5"/>
      <c r="S157" s="5" t="e">
        <f>IF(AND(B157=5000, OR(AND(#REF!=#REF!, F157&lt;=#REF!), AND(#REF!=#REF!, F157&lt;=#REF!))), "CR", " ")</f>
        <v>#REF!</v>
      </c>
      <c r="T157" s="4" t="e">
        <f>IF(AND(B157=10000, OR(AND(#REF!=#REF!, F157&lt;=#REF!), AND(#REF!=#REF!, F157&lt;=#REF!))), "CR", " ")</f>
        <v>#REF!</v>
      </c>
      <c r="U157" s="4"/>
      <c r="V157" s="4"/>
      <c r="W157" s="4"/>
      <c r="X157" s="4"/>
      <c r="Y157" s="4"/>
      <c r="Z157" s="4"/>
      <c r="AA157" s="4"/>
      <c r="AB157" s="4" t="e">
        <f>IF(AND(B157="discus 1.75",#REF! =#REF!, F157&gt;=#REF!), "CR", " ")</f>
        <v>#REF!</v>
      </c>
      <c r="AC157" s="4" t="e">
        <f>IF(AND(B157="discus 2",#REF! =#REF!, F157&gt;=#REF!), "CR", " ")</f>
        <v>#REF!</v>
      </c>
      <c r="AD157" s="4" t="e">
        <f>IF(AND(B157="hammer 4",#REF! =#REF!, F157&gt;=#REF!), "CR", " ")</f>
        <v>#REF!</v>
      </c>
      <c r="AE157" s="4" t="e">
        <f>IF(AND(B157="hammer 5",#REF! =#REF!, F157&gt;=#REF!), "CR", " ")</f>
        <v>#REF!</v>
      </c>
      <c r="AF157" s="4" t="e">
        <f>IF(AND(B157="hammer 6",#REF! =#REF!, F157&gt;=#REF!), "CR", " ")</f>
        <v>#REF!</v>
      </c>
      <c r="AG157" s="4" t="e">
        <f>IF(AND(B157="hammer 7.26",#REF! =#REF!, F157&gt;=#REF!), "CR", " ")</f>
        <v>#REF!</v>
      </c>
      <c r="AH157" s="4" t="e">
        <f>IF(AND(B157="javelin 400",#REF! =#REF!, F157&gt;=#REF!), "CR", " ")</f>
        <v>#REF!</v>
      </c>
      <c r="AI157" s="4" t="e">
        <f>IF(AND(B157="javelin 600",#REF! =#REF!, F157&gt;=#REF!), "CR", " ")</f>
        <v>#REF!</v>
      </c>
      <c r="AJ157" s="4" t="e">
        <f>IF(AND(B157="javelin 700",#REF! =#REF!, F157&gt;=#REF!), "CR", " ")</f>
        <v>#REF!</v>
      </c>
      <c r="AK157" s="4" t="e">
        <f>IF(AND(B157="javelin 800", OR(AND(#REF!=#REF!, F157&gt;=#REF!), AND(#REF!=#REF!, F157&gt;=#REF!))), "CR", " ")</f>
        <v>#REF!</v>
      </c>
      <c r="AL157" s="4" t="e">
        <f>IF(AND(B157="shot 3",#REF! =#REF!, F157&gt;=#REF!), "CR", " ")</f>
        <v>#REF!</v>
      </c>
      <c r="AM157" s="4" t="e">
        <f>IF(AND(B157="shot 4",#REF! =#REF!, F157&gt;=#REF!), "CR", " ")</f>
        <v>#REF!</v>
      </c>
      <c r="AN157" s="4" t="e">
        <f>IF(AND(B157="shot 5",#REF! =#REF!, F157&gt;=#REF!), "CR", " ")</f>
        <v>#REF!</v>
      </c>
      <c r="AO157" s="4" t="e">
        <f>IF(AND(B157="shot 6",#REF! =#REF!, F157&gt;=#REF!), "CR", " ")</f>
        <v>#REF!</v>
      </c>
      <c r="AP157" s="4" t="e">
        <f>IF(AND(B157="shot 7.26",#REF! =#REF!, F157&gt;=#REF!), "CR", " ")</f>
        <v>#REF!</v>
      </c>
      <c r="AQ157" s="4"/>
      <c r="AR157" s="4"/>
      <c r="AS157" s="4"/>
      <c r="AT157" s="4"/>
      <c r="AU157" s="4"/>
      <c r="AV157" s="4" t="e">
        <f>IF(AND(B157="400H", OR(AND(#REF!=#REF!, F157&lt;=#REF!), AND(#REF!=#REF!, F157&lt;=#REF!), AND(#REF!=#REF!, F157&lt;=#REF!), AND(#REF!=#REF!, F157&lt;=#REF!))), "CR", " ")</f>
        <v>#REF!</v>
      </c>
      <c r="AW157" s="4"/>
      <c r="AX157" s="4"/>
      <c r="AY157" s="4"/>
      <c r="AZ157" s="5"/>
      <c r="BA157" s="5"/>
      <c r="BB157" s="5" t="e">
        <f>IF(AND(B157="4x300", AND(#REF!=#REF!, F157&lt;=#REF!)), "CR", " ")</f>
        <v>#REF!</v>
      </c>
      <c r="BC157" s="5"/>
      <c r="BD157" s="5" t="e">
        <f>IF(AND(B157="3x800", OR(AND(#REF!=#REF!, F157&lt;=#REF!), AND(#REF!=#REF!, F157&lt;=#REF!), AND(#REF!=#REF!, F157&lt;=#REF!))), "CR", " ")</f>
        <v>#REF!</v>
      </c>
      <c r="BE157" s="5"/>
      <c r="BF157" s="5"/>
      <c r="BG157" s="5" t="e">
        <f>IF(AND(B157="decathlon", OR(AND(#REF!=#REF!, F157&gt;=#REF!), AND(#REF!=#REF!, F157&gt;=#REF!),AND(#REF!=#REF!, F157&gt;=#REF!))), "CR", " ")</f>
        <v>#REF!</v>
      </c>
    </row>
    <row r="158" spans="1:61" hidden="1">
      <c r="A158" s="1" t="e">
        <f>#REF!</f>
        <v>#REF!</v>
      </c>
      <c r="B158" s="2">
        <v>1500</v>
      </c>
      <c r="C158" s="1" t="s">
        <v>33</v>
      </c>
      <c r="D158" s="1" t="s">
        <v>78</v>
      </c>
      <c r="E158" s="6" t="s">
        <v>6</v>
      </c>
      <c r="F158" s="8" t="s">
        <v>274</v>
      </c>
      <c r="G158" s="10">
        <v>44736</v>
      </c>
      <c r="H158" s="2" t="s">
        <v>128</v>
      </c>
      <c r="I158" s="2" t="s">
        <v>165</v>
      </c>
      <c r="J158" s="5" t="e">
        <f>IF(AND(B158=100, OR(AND(#REF!=#REF!, F158&lt;=#REF!), AND(#REF!=#REF!, F158&lt;=#REF!), AND(#REF!=#REF!, F158&lt;=#REF!), AND(#REF!=#REF!, F158&lt;=#REF!), AND(#REF!=#REF!, F158&lt;=#REF!))), "CR", " ")</f>
        <v>#REF!</v>
      </c>
      <c r="K158" s="5" t="e">
        <f>IF(AND(B158=200, OR(AND(#REF!=#REF!, F158&lt;=#REF!), AND(#REF!=#REF!, F158&lt;=#REF!), AND(#REF!=#REF!, F158&lt;=#REF!), AND(#REF!=#REF!, F158&lt;=#REF!), AND(#REF!=#REF!, F158&lt;=#REF!))), "CR", " ")</f>
        <v>#REF!</v>
      </c>
      <c r="L158" s="5" t="e">
        <f>IF(AND(B158=300, OR(AND(#REF!=#REF!, F158&lt;=#REF!), AND(#REF!=#REF!, F158&lt;=#REF!))), "CR", " ")</f>
        <v>#REF!</v>
      </c>
      <c r="M158" s="5" t="e">
        <f>IF(AND(B158=400, OR(AND(#REF!=#REF!, F158&lt;=#REF!), AND(#REF!=#REF!, F158&lt;=#REF!), AND(#REF!=#REF!, F158&lt;=#REF!), AND(#REF!=#REF!, F158&lt;=#REF!))), "CR", " ")</f>
        <v>#REF!</v>
      </c>
      <c r="N158" s="5" t="e">
        <f>IF(AND(B158=800, OR(AND(#REF!=#REF!, F158&lt;=#REF!), AND(#REF!=#REF!, F158&lt;=#REF!), AND(#REF!=#REF!, F158&lt;=#REF!), AND(#REF!=#REF!, F158&lt;=#REF!), AND(#REF!=#REF!, F158&lt;=#REF!))), "CR", " ")</f>
        <v>#REF!</v>
      </c>
      <c r="O158" s="5" t="e">
        <f>IF(AND(B158=1000, OR(AND(#REF!=#REF!, F158&lt;=#REF!), AND(#REF!=#REF!, F158&lt;=#REF!))), "CR", " ")</f>
        <v>#REF!</v>
      </c>
      <c r="P158" s="5" t="e">
        <f>IF(AND(B158=1500, OR(AND(#REF!=#REF!, F158&lt;=#REF!), AND(#REF!=#REF!, F158&lt;=#REF!), AND(#REF!=#REF!, F158&lt;=#REF!), AND(#REF!=#REF!, F158&lt;=#REF!), AND(#REF!=#REF!, F158&lt;=#REF!))), "CR", " ")</f>
        <v>#REF!</v>
      </c>
      <c r="Q158" s="5" t="e">
        <f>IF(AND(B158="1600 (Mile)",OR(AND(#REF!=#REF!,F158&lt;=#REF!),AND(#REF!=#REF!,F158&lt;=#REF!),AND(#REF!=#REF!,F158&lt;=#REF!),AND(#REF!=#REF!,F158&lt;=#REF!))),"CR"," ")</f>
        <v>#REF!</v>
      </c>
      <c r="R158" s="5" t="e">
        <f>IF(AND(B158=3000, OR(AND(#REF!=#REF!, F158&lt;=#REF!), AND(#REF!=#REF!, F158&lt;=#REF!), AND(#REF!=#REF!, F158&lt;=#REF!), AND(#REF!=#REF!, F158&lt;=#REF!))), "CR", " ")</f>
        <v>#REF!</v>
      </c>
      <c r="S158" s="5" t="e">
        <f>IF(AND(B158=5000, OR(AND(#REF!=#REF!, F158&lt;=#REF!), AND(#REF!=#REF!, F158&lt;=#REF!))), "CR", " ")</f>
        <v>#REF!</v>
      </c>
      <c r="T158" s="4" t="e">
        <f>IF(AND(B158=10000, OR(AND(#REF!=#REF!, F158&lt;=#REF!), AND(#REF!=#REF!, F158&lt;=#REF!))), "CR", " ")</f>
        <v>#REF!</v>
      </c>
      <c r="U158" s="4" t="e">
        <f>IF(AND(B158="high jump", OR(AND(#REF!=#REF!, F158&gt;=#REF!), AND(#REF!=#REF!, F158&gt;=#REF!), AND(#REF!=#REF!, F158&gt;=#REF!), AND(#REF!=#REF!, F158&gt;=#REF!), AND(#REF!=#REF!, F158&gt;=#REF!))), "CR", " ")</f>
        <v>#REF!</v>
      </c>
      <c r="V158" s="4" t="e">
        <f>IF(AND(B158="long jump", OR(AND(#REF!=#REF!, F158&gt;=#REF!), AND(#REF!=#REF!, F158&gt;=#REF!), AND(#REF!=#REF!, F158&gt;=#REF!), AND(#REF!=#REF!, F158&gt;=#REF!), AND(#REF!=#REF!, F158&gt;=#REF!))), "CR", " ")</f>
        <v>#REF!</v>
      </c>
      <c r="W158" s="4" t="e">
        <f>IF(AND(B158="triple jump", OR(AND(#REF!=#REF!, F158&gt;=#REF!), AND(#REF!=#REF!, F158&gt;=#REF!), AND(#REF!=#REF!, F158&gt;=#REF!), AND(#REF!=#REF!, F158&gt;=#REF!), AND(#REF!=#REF!, F158&gt;=#REF!))), "CR", " ")</f>
        <v>#REF!</v>
      </c>
      <c r="X158" s="4" t="e">
        <f>IF(AND(B158="pole vault", OR(AND(#REF!=#REF!, F158&gt;=#REF!), AND(#REF!=#REF!, F158&gt;=#REF!), AND(#REF!=#REF!, F158&gt;=#REF!), AND(#REF!=#REF!, F158&gt;=#REF!), AND(#REF!=#REF!, F158&gt;=#REF!))), "CR", " ")</f>
        <v>#REF!</v>
      </c>
      <c r="Y158" s="4" t="e">
        <f>IF(AND(B158="discus 1",#REF! =#REF!, F158&gt;=#REF!), "CR", " ")</f>
        <v>#REF!</v>
      </c>
      <c r="Z158" s="4" t="e">
        <f>IF(AND(B158="discus 1.25",#REF! =#REF!, F158&gt;=#REF!), "CR", " ")</f>
        <v>#REF!</v>
      </c>
      <c r="AA158" s="4" t="e">
        <f>IF(AND(B158="discus 1.5",#REF! =#REF!, F158&gt;=#REF!), "CR", " ")</f>
        <v>#REF!</v>
      </c>
      <c r="AB158" s="4" t="e">
        <f>IF(AND(B158="discus 1.75",#REF! =#REF!, F158&gt;=#REF!), "CR", " ")</f>
        <v>#REF!</v>
      </c>
      <c r="AC158" s="4" t="e">
        <f>IF(AND(B158="discus 2",#REF! =#REF!, F158&gt;=#REF!), "CR", " ")</f>
        <v>#REF!</v>
      </c>
      <c r="AD158" s="4" t="e">
        <f>IF(AND(B158="hammer 4",#REF! =#REF!, F158&gt;=#REF!), "CR", " ")</f>
        <v>#REF!</v>
      </c>
      <c r="AE158" s="4" t="e">
        <f>IF(AND(B158="hammer 5",#REF! =#REF!, F158&gt;=#REF!), "CR", " ")</f>
        <v>#REF!</v>
      </c>
      <c r="AF158" s="4" t="e">
        <f>IF(AND(B158="hammer 6",#REF! =#REF!, F158&gt;=#REF!), "CR", " ")</f>
        <v>#REF!</v>
      </c>
      <c r="AG158" s="4" t="e">
        <f>IF(AND(B158="hammer 7.26",#REF! =#REF!, F158&gt;=#REF!), "CR", " ")</f>
        <v>#REF!</v>
      </c>
      <c r="AH158" s="4" t="e">
        <f>IF(AND(B158="javelin 400",#REF! =#REF!, F158&gt;=#REF!), "CR", " ")</f>
        <v>#REF!</v>
      </c>
      <c r="AI158" s="4" t="e">
        <f>IF(AND(B158="javelin 600",#REF! =#REF!, F158&gt;=#REF!), "CR", " ")</f>
        <v>#REF!</v>
      </c>
      <c r="AJ158" s="4" t="e">
        <f>IF(AND(B158="javelin 700",#REF! =#REF!, F158&gt;=#REF!), "CR", " ")</f>
        <v>#REF!</v>
      </c>
      <c r="AK158" s="4" t="e">
        <f>IF(AND(B158="javelin 800", OR(AND(#REF!=#REF!, F158&gt;=#REF!), AND(#REF!=#REF!, F158&gt;=#REF!))), "CR", " ")</f>
        <v>#REF!</v>
      </c>
      <c r="AL158" s="4" t="e">
        <f>IF(AND(B158="shot 3",#REF! =#REF!, F158&gt;=#REF!), "CR", " ")</f>
        <v>#REF!</v>
      </c>
      <c r="AM158" s="4" t="e">
        <f>IF(AND(B158="shot 4",#REF! =#REF!, F158&gt;=#REF!), "CR", " ")</f>
        <v>#REF!</v>
      </c>
      <c r="AN158" s="4" t="e">
        <f>IF(AND(B158="shot 5",#REF! =#REF!, F158&gt;=#REF!), "CR", " ")</f>
        <v>#REF!</v>
      </c>
      <c r="AO158" s="4" t="e">
        <f>IF(AND(B158="shot 6",#REF! =#REF!, F158&gt;=#REF!), "CR", " ")</f>
        <v>#REF!</v>
      </c>
      <c r="AP158" s="4" t="e">
        <f>IF(AND(B158="shot 7.26",#REF! =#REF!, F158&gt;=#REF!), "CR", " ")</f>
        <v>#REF!</v>
      </c>
      <c r="AQ158" s="4" t="e">
        <f>IF(AND(B158="60H",OR(AND(#REF!=#REF!,F158&lt;=#REF!),AND(#REF!=#REF!,F158&lt;=#REF!),AND(#REF!=#REF!,F158&lt;=#REF!),AND(#REF!=#REF!,F158&lt;=#REF!),AND(#REF!=#REF!,F158&lt;=#REF!))),"CR"," ")</f>
        <v>#REF!</v>
      </c>
      <c r="AR158" s="4" t="e">
        <f>IF(AND(B158="75H", AND(#REF!=#REF!, F158&lt;=#REF!)), "CR", " ")</f>
        <v>#REF!</v>
      </c>
      <c r="AS158" s="4" t="e">
        <f>IF(AND(B158="80H", AND(#REF!=#REF!, F158&lt;=#REF!)), "CR", " ")</f>
        <v>#REF!</v>
      </c>
      <c r="AT158" s="4" t="e">
        <f>IF(AND(B158="100H", AND(#REF!=#REF!, F158&lt;=#REF!)), "CR", " ")</f>
        <v>#REF!</v>
      </c>
      <c r="AU158" s="4" t="e">
        <f>IF(AND(B158="110H", OR(AND(#REF!=#REF!, F158&lt;=#REF!), AND(#REF!=#REF!, F158&lt;=#REF!))), "CR", " ")</f>
        <v>#REF!</v>
      </c>
      <c r="AV158" s="4" t="e">
        <f>IF(AND(B158="400H", OR(AND(#REF!=#REF!, F158&lt;=#REF!), AND(#REF!=#REF!, F158&lt;=#REF!), AND(#REF!=#REF!, F158&lt;=#REF!), AND(#REF!=#REF!, F158&lt;=#REF!))), "CR", " ")</f>
        <v>#REF!</v>
      </c>
      <c r="AW158" s="4" t="e">
        <f>IF(AND(B158="1500SC", AND(#REF!=#REF!, F158&lt;=#REF!)), "CR", " ")</f>
        <v>#REF!</v>
      </c>
      <c r="AX158" s="4" t="e">
        <f>IF(AND(B158="2000SC", OR(AND(#REF!=#REF!, F158&lt;=#REF!), AND(#REF!=#REF!, F158&lt;=#REF!))), "CR", " ")</f>
        <v>#REF!</v>
      </c>
      <c r="AY158" s="4" t="e">
        <f>IF(AND(B158="3000SC", OR(AND(#REF!=#REF!, F158&lt;=#REF!), AND(#REF!=#REF!, F158&lt;=#REF!))), "CR", " ")</f>
        <v>#REF!</v>
      </c>
      <c r="AZ158" s="5" t="e">
        <f>IF(AND(B158="4x100", OR(AND(#REF!=#REF!, F158&lt;=#REF!), AND(#REF!=#REF!, F158&lt;=#REF!), AND(#REF!=#REF!, F158&lt;=#REF!), AND(#REF!=#REF!, F158&lt;=#REF!), AND(#REF!=#REF!, F158&lt;=#REF!))), "CR", " ")</f>
        <v>#REF!</v>
      </c>
      <c r="BA158" s="5" t="e">
        <f>IF(AND(B158="4x200", OR(AND(#REF!=#REF!, F158&lt;=#REF!), AND(#REF!=#REF!, F158&lt;=#REF!), AND(#REF!=#REF!, F158&lt;=#REF!), AND(#REF!=#REF!, F158&lt;=#REF!), AND(#REF!=#REF!, F158&lt;=#REF!))), "CR", " ")</f>
        <v>#REF!</v>
      </c>
      <c r="BB158" s="5" t="e">
        <f>IF(AND(B158="4x300", AND(#REF!=#REF!, F158&lt;=#REF!)), "CR", " ")</f>
        <v>#REF!</v>
      </c>
      <c r="BC158" s="5" t="e">
        <f>IF(AND(B158="4x400", OR(AND(#REF!=#REF!, F158&lt;=#REF!), AND(#REF!=#REF!, F158&lt;=#REF!), AND(#REF!=#REF!, F158&lt;=#REF!), AND(#REF!=#REF!, F158&lt;=#REF!))), "CR", " ")</f>
        <v>#REF!</v>
      </c>
      <c r="BD158" s="5" t="e">
        <f>IF(AND(B158="3x800", OR(AND(#REF!=#REF!, F158&lt;=#REF!), AND(#REF!=#REF!, F158&lt;=#REF!), AND(#REF!=#REF!, F158&lt;=#REF!))), "CR", " ")</f>
        <v>#REF!</v>
      </c>
      <c r="BE158" s="5" t="e">
        <f>IF(AND(B158="pentathlon", OR(AND(#REF!=#REF!, F158&gt;=#REF!), AND(#REF!=#REF!, F158&gt;=#REF!),AND(#REF!=#REF!, F158&gt;=#REF!),AND(#REF!=#REF!, F158&gt;=#REF!))), "CR", " ")</f>
        <v>#REF!</v>
      </c>
      <c r="BF158" s="5" t="e">
        <f>IF(AND(B158="heptathlon", OR(AND(#REF!=#REF!, F158&gt;=#REF!), AND(#REF!=#REF!, F158&gt;=#REF!))), "CR", " ")</f>
        <v>#REF!</v>
      </c>
      <c r="BG158" s="5" t="e">
        <f>IF(AND(B158="decathlon", OR(AND(#REF!=#REF!, F158&gt;=#REF!), AND(#REF!=#REF!, F158&gt;=#REF!),AND(#REF!=#REF!, F158&gt;=#REF!))), "CR", " ")</f>
        <v>#REF!</v>
      </c>
    </row>
    <row r="159" spans="1:61" hidden="1">
      <c r="B159" s="2">
        <v>1500</v>
      </c>
      <c r="C159" s="1" t="s">
        <v>333</v>
      </c>
      <c r="D159" s="1" t="s">
        <v>15</v>
      </c>
      <c r="E159" s="6" t="s">
        <v>4</v>
      </c>
      <c r="F159" s="8" t="s">
        <v>347</v>
      </c>
      <c r="G159" s="9">
        <v>44806</v>
      </c>
      <c r="H159" s="1" t="s">
        <v>128</v>
      </c>
      <c r="I159" s="1" t="s">
        <v>165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5"/>
      <c r="BA159" s="5"/>
      <c r="BB159" s="5"/>
      <c r="BC159" s="5"/>
      <c r="BD159" s="5"/>
      <c r="BE159" s="5"/>
      <c r="BF159" s="5"/>
      <c r="BG159" s="5"/>
    </row>
    <row r="160" spans="1:61" hidden="1">
      <c r="A160" s="1" t="e">
        <f>#REF!</f>
        <v>#REF!</v>
      </c>
      <c r="B160" s="2">
        <v>1500</v>
      </c>
      <c r="C160" s="1" t="s">
        <v>86</v>
      </c>
      <c r="D160" s="1" t="s">
        <v>125</v>
      </c>
      <c r="E160" s="6" t="s">
        <v>4</v>
      </c>
      <c r="F160" s="8" t="s">
        <v>217</v>
      </c>
      <c r="G160" s="10">
        <v>44710</v>
      </c>
      <c r="H160" s="2" t="s">
        <v>155</v>
      </c>
      <c r="I160" s="2" t="s">
        <v>216</v>
      </c>
      <c r="J160" s="5" t="e">
        <f>IF(AND(B160=100, OR(AND(#REF!=#REF!, F160&lt;=#REF!), AND(#REF!=#REF!, F160&lt;=#REF!), AND(#REF!=#REF!, F160&lt;=#REF!), AND(#REF!=#REF!, F160&lt;=#REF!), AND(#REF!=#REF!, F160&lt;=#REF!))), "CR", " ")</f>
        <v>#REF!</v>
      </c>
      <c r="K160" s="5" t="e">
        <f>IF(AND(B160=200, OR(AND(#REF!=#REF!, F160&lt;=#REF!), AND(#REF!=#REF!, F160&lt;=#REF!), AND(#REF!=#REF!, F160&lt;=#REF!), AND(#REF!=#REF!, F160&lt;=#REF!), AND(#REF!=#REF!, F160&lt;=#REF!))), "CR", " ")</f>
        <v>#REF!</v>
      </c>
      <c r="L160" s="5" t="e">
        <f>IF(AND(B160=300, OR(AND(#REF!=#REF!, F160&lt;=#REF!), AND(#REF!=#REF!, F160&lt;=#REF!))), "CR", " ")</f>
        <v>#REF!</v>
      </c>
      <c r="M160" s="5" t="e">
        <f>IF(AND(B160=400, OR(AND(#REF!=#REF!, F160&lt;=#REF!), AND(#REF!=#REF!, F160&lt;=#REF!), AND(#REF!=#REF!, F160&lt;=#REF!), AND(#REF!=#REF!, F160&lt;=#REF!))), "CR", " ")</f>
        <v>#REF!</v>
      </c>
      <c r="N160" s="5" t="e">
        <f>IF(AND(B160=800, OR(AND(#REF!=#REF!, F160&lt;=#REF!), AND(#REF!=#REF!, F160&lt;=#REF!), AND(#REF!=#REF!, F160&lt;=#REF!), AND(#REF!=#REF!, F160&lt;=#REF!), AND(#REF!=#REF!, F160&lt;=#REF!))), "CR", " ")</f>
        <v>#REF!</v>
      </c>
      <c r="O160" s="5" t="e">
        <f>IF(AND(B160=1000, OR(AND(#REF!=#REF!, F160&lt;=#REF!), AND(#REF!=#REF!, F160&lt;=#REF!))), "CR", " ")</f>
        <v>#REF!</v>
      </c>
      <c r="P160" s="5" t="e">
        <f>IF(AND(B160=1500, OR(AND(#REF!=#REF!, F160&lt;=#REF!), AND(#REF!=#REF!, F160&lt;=#REF!), AND(#REF!=#REF!, F160&lt;=#REF!), AND(#REF!=#REF!, F160&lt;=#REF!), AND(#REF!=#REF!, F160&lt;=#REF!))), "CR", " ")</f>
        <v>#REF!</v>
      </c>
      <c r="Q160" s="5" t="e">
        <f>IF(AND(B160="1600 (Mile)",OR(AND(#REF!=#REF!,F160&lt;=#REF!),AND(#REF!=#REF!,F160&lt;=#REF!),AND(#REF!=#REF!,F160&lt;=#REF!),AND(#REF!=#REF!,F160&lt;=#REF!))),"CR"," ")</f>
        <v>#REF!</v>
      </c>
      <c r="R160" s="5" t="e">
        <f>IF(AND(B160=3000, OR(AND(#REF!=#REF!, F160&lt;=#REF!), AND(#REF!=#REF!, F160&lt;=#REF!), AND(#REF!=#REF!, F160&lt;=#REF!), AND(#REF!=#REF!, F160&lt;=#REF!))), "CR", " ")</f>
        <v>#REF!</v>
      </c>
      <c r="S160" s="5" t="e">
        <f>IF(AND(B160=5000, OR(AND(#REF!=#REF!, F160&lt;=#REF!), AND(#REF!=#REF!, F160&lt;=#REF!))), "CR", " ")</f>
        <v>#REF!</v>
      </c>
      <c r="T160" s="4" t="e">
        <f>IF(AND(B160=10000, OR(AND(#REF!=#REF!, F160&lt;=#REF!), AND(#REF!=#REF!, F160&lt;=#REF!))), "CR", " ")</f>
        <v>#REF!</v>
      </c>
      <c r="U160" s="4" t="e">
        <f>IF(AND(B160="high jump", OR(AND(#REF!=#REF!, F160&gt;=#REF!), AND(#REF!=#REF!, F160&gt;=#REF!), AND(#REF!=#REF!, F160&gt;=#REF!), AND(#REF!=#REF!, F160&gt;=#REF!), AND(#REF!=#REF!, F160&gt;=#REF!))), "CR", " ")</f>
        <v>#REF!</v>
      </c>
      <c r="V160" s="4" t="e">
        <f>IF(AND(B160="long jump", OR(AND(#REF!=#REF!, F160&gt;=#REF!), AND(#REF!=#REF!, F160&gt;=#REF!), AND(#REF!=#REF!, F160&gt;=#REF!), AND(#REF!=#REF!, F160&gt;=#REF!), AND(#REF!=#REF!, F160&gt;=#REF!))), "CR", " ")</f>
        <v>#REF!</v>
      </c>
      <c r="W160" s="4" t="e">
        <f>IF(AND(B160="triple jump", OR(AND(#REF!=#REF!, F160&gt;=#REF!), AND(#REF!=#REF!, F160&gt;=#REF!), AND(#REF!=#REF!, F160&gt;=#REF!), AND(#REF!=#REF!, F160&gt;=#REF!), AND(#REF!=#REF!, F160&gt;=#REF!))), "CR", " ")</f>
        <v>#REF!</v>
      </c>
      <c r="X160" s="4" t="e">
        <f>IF(AND(B160="pole vault", OR(AND(#REF!=#REF!, F160&gt;=#REF!), AND(#REF!=#REF!, F160&gt;=#REF!), AND(#REF!=#REF!, F160&gt;=#REF!), AND(#REF!=#REF!, F160&gt;=#REF!), AND(#REF!=#REF!, F160&gt;=#REF!))), "CR", " ")</f>
        <v>#REF!</v>
      </c>
      <c r="Y160" s="4" t="e">
        <f>IF(AND(B160="discus 1",#REF! =#REF!, F160&gt;=#REF!), "CR", " ")</f>
        <v>#REF!</v>
      </c>
      <c r="Z160" s="4" t="e">
        <f>IF(AND(B160="discus 1.25",#REF! =#REF!, F160&gt;=#REF!), "CR", " ")</f>
        <v>#REF!</v>
      </c>
      <c r="AA160" s="4" t="e">
        <f>IF(AND(B160="discus 1.5",#REF! =#REF!, F160&gt;=#REF!), "CR", " ")</f>
        <v>#REF!</v>
      </c>
      <c r="AB160" s="4" t="e">
        <f>IF(AND(B160="discus 1.75",#REF! =#REF!, F160&gt;=#REF!), "CR", " ")</f>
        <v>#REF!</v>
      </c>
      <c r="AC160" s="4" t="e">
        <f>IF(AND(B160="discus 2",#REF! =#REF!, F160&gt;=#REF!), "CR", " ")</f>
        <v>#REF!</v>
      </c>
      <c r="AD160" s="4" t="e">
        <f>IF(AND(B160="hammer 4",#REF! =#REF!, F160&gt;=#REF!), "CR", " ")</f>
        <v>#REF!</v>
      </c>
      <c r="AE160" s="4" t="e">
        <f>IF(AND(B160="hammer 5",#REF! =#REF!, F160&gt;=#REF!), "CR", " ")</f>
        <v>#REF!</v>
      </c>
      <c r="AF160" s="4" t="e">
        <f>IF(AND(B160="hammer 6",#REF! =#REF!, F160&gt;=#REF!), "CR", " ")</f>
        <v>#REF!</v>
      </c>
      <c r="AG160" s="4" t="e">
        <f>IF(AND(B160="hammer 7.26",#REF! =#REF!, F160&gt;=#REF!), "CR", " ")</f>
        <v>#REF!</v>
      </c>
      <c r="AH160" s="4" t="e">
        <f>IF(AND(B160="javelin 400",#REF! =#REF!, F160&gt;=#REF!), "CR", " ")</f>
        <v>#REF!</v>
      </c>
      <c r="AI160" s="4" t="e">
        <f>IF(AND(B160="javelin 600",#REF! =#REF!, F160&gt;=#REF!), "CR", " ")</f>
        <v>#REF!</v>
      </c>
      <c r="AJ160" s="4" t="e">
        <f>IF(AND(B160="javelin 700",#REF! =#REF!, F160&gt;=#REF!), "CR", " ")</f>
        <v>#REF!</v>
      </c>
      <c r="AK160" s="4" t="e">
        <f>IF(AND(B160="javelin 800", OR(AND(#REF!=#REF!, F160&gt;=#REF!), AND(#REF!=#REF!, F160&gt;=#REF!))), "CR", " ")</f>
        <v>#REF!</v>
      </c>
      <c r="AL160" s="4" t="e">
        <f>IF(AND(B160="shot 3",#REF! =#REF!, F160&gt;=#REF!), "CR", " ")</f>
        <v>#REF!</v>
      </c>
      <c r="AM160" s="4" t="e">
        <f>IF(AND(B160="shot 4",#REF! =#REF!, F160&gt;=#REF!), "CR", " ")</f>
        <v>#REF!</v>
      </c>
      <c r="AN160" s="4" t="e">
        <f>IF(AND(B160="shot 5",#REF! =#REF!, F160&gt;=#REF!), "CR", " ")</f>
        <v>#REF!</v>
      </c>
      <c r="AO160" s="4" t="e">
        <f>IF(AND(B160="shot 6",#REF! =#REF!, F160&gt;=#REF!), "CR", " ")</f>
        <v>#REF!</v>
      </c>
      <c r="AP160" s="4" t="e">
        <f>IF(AND(B160="shot 7.26",#REF! =#REF!, F160&gt;=#REF!), "CR", " ")</f>
        <v>#REF!</v>
      </c>
      <c r="AQ160" s="4" t="e">
        <f>IF(AND(B160="60H",OR(AND(#REF!=#REF!,F160&lt;=#REF!),AND(#REF!=#REF!,F160&lt;=#REF!),AND(#REF!=#REF!,F160&lt;=#REF!),AND(#REF!=#REF!,F160&lt;=#REF!),AND(#REF!=#REF!,F160&lt;=#REF!))),"CR"," ")</f>
        <v>#REF!</v>
      </c>
      <c r="AR160" s="4" t="e">
        <f>IF(AND(B160="75H", AND(#REF!=#REF!, F160&lt;=#REF!)), "CR", " ")</f>
        <v>#REF!</v>
      </c>
      <c r="AS160" s="4" t="e">
        <f>IF(AND(B160="80H", AND(#REF!=#REF!, F160&lt;=#REF!)), "CR", " ")</f>
        <v>#REF!</v>
      </c>
      <c r="AT160" s="4" t="e">
        <f>IF(AND(B160="100H", AND(#REF!=#REF!, F160&lt;=#REF!)), "CR", " ")</f>
        <v>#REF!</v>
      </c>
      <c r="AU160" s="4" t="e">
        <f>IF(AND(B160="110H", OR(AND(#REF!=#REF!, F160&lt;=#REF!), AND(#REF!=#REF!, F160&lt;=#REF!))), "CR", " ")</f>
        <v>#REF!</v>
      </c>
      <c r="AV160" s="4" t="e">
        <f>IF(AND(B160="400H", OR(AND(#REF!=#REF!, F160&lt;=#REF!), AND(#REF!=#REF!, F160&lt;=#REF!), AND(#REF!=#REF!, F160&lt;=#REF!), AND(#REF!=#REF!, F160&lt;=#REF!))), "CR", " ")</f>
        <v>#REF!</v>
      </c>
      <c r="AW160" s="4" t="e">
        <f>IF(AND(B160="1500SC", AND(#REF!=#REF!, F160&lt;=#REF!)), "CR", " ")</f>
        <v>#REF!</v>
      </c>
      <c r="AX160" s="4" t="e">
        <f>IF(AND(B160="2000SC", OR(AND(#REF!=#REF!, F160&lt;=#REF!), AND(#REF!=#REF!, F160&lt;=#REF!))), "CR", " ")</f>
        <v>#REF!</v>
      </c>
      <c r="AY160" s="4" t="e">
        <f>IF(AND(B160="3000SC", OR(AND(#REF!=#REF!, F160&lt;=#REF!), AND(#REF!=#REF!, F160&lt;=#REF!))), "CR", " ")</f>
        <v>#REF!</v>
      </c>
      <c r="AZ160" s="5" t="e">
        <f>IF(AND(B160="4x100", OR(AND(#REF!=#REF!, F160&lt;=#REF!), AND(#REF!=#REF!, F160&lt;=#REF!), AND(#REF!=#REF!, F160&lt;=#REF!), AND(#REF!=#REF!, F160&lt;=#REF!), AND(#REF!=#REF!, F160&lt;=#REF!))), "CR", " ")</f>
        <v>#REF!</v>
      </c>
      <c r="BA160" s="5" t="e">
        <f>IF(AND(B160="4x200", OR(AND(#REF!=#REF!, F160&lt;=#REF!), AND(#REF!=#REF!, F160&lt;=#REF!), AND(#REF!=#REF!, F160&lt;=#REF!), AND(#REF!=#REF!, F160&lt;=#REF!), AND(#REF!=#REF!, F160&lt;=#REF!))), "CR", " ")</f>
        <v>#REF!</v>
      </c>
      <c r="BB160" s="5" t="e">
        <f>IF(AND(B160="4x300", AND(#REF!=#REF!, F160&lt;=#REF!)), "CR", " ")</f>
        <v>#REF!</v>
      </c>
      <c r="BC160" s="5" t="e">
        <f>IF(AND(B160="4x400", OR(AND(#REF!=#REF!, F160&lt;=#REF!), AND(#REF!=#REF!, F160&lt;=#REF!), AND(#REF!=#REF!, F160&lt;=#REF!), AND(#REF!=#REF!, F160&lt;=#REF!))), "CR", " ")</f>
        <v>#REF!</v>
      </c>
      <c r="BD160" s="5" t="e">
        <f>IF(AND(B160="3x800", OR(AND(#REF!=#REF!, F160&lt;=#REF!), AND(#REF!=#REF!, F160&lt;=#REF!), AND(#REF!=#REF!, F160&lt;=#REF!))), "CR", " ")</f>
        <v>#REF!</v>
      </c>
      <c r="BE160" s="5" t="e">
        <f>IF(AND(B160="pentathlon", OR(AND(#REF!=#REF!, F160&gt;=#REF!), AND(#REF!=#REF!, F160&gt;=#REF!),AND(#REF!=#REF!, F160&gt;=#REF!),AND(#REF!=#REF!, F160&gt;=#REF!))), "CR", " ")</f>
        <v>#REF!</v>
      </c>
      <c r="BF160" s="5" t="e">
        <f>IF(AND(B160="heptathlon", OR(AND(#REF!=#REF!, F160&gt;=#REF!), AND(#REF!=#REF!, F160&gt;=#REF!))), "CR", " ")</f>
        <v>#REF!</v>
      </c>
      <c r="BG160" s="5" t="e">
        <f>IF(AND(B160="decathlon", OR(AND(#REF!=#REF!, F160&gt;=#REF!), AND(#REF!=#REF!, F160&gt;=#REF!),AND(#REF!=#REF!, F160&gt;=#REF!))), "CR", " ")</f>
        <v>#REF!</v>
      </c>
    </row>
    <row r="161" spans="1:59" hidden="1">
      <c r="B161" s="2">
        <v>1500</v>
      </c>
      <c r="C161" s="1" t="s">
        <v>308</v>
      </c>
      <c r="D161" s="1" t="s">
        <v>309</v>
      </c>
      <c r="E161" s="6" t="s">
        <v>4</v>
      </c>
      <c r="F161" s="8" t="s">
        <v>310</v>
      </c>
      <c r="G161" s="10">
        <v>44759</v>
      </c>
      <c r="H161" s="2" t="s">
        <v>155</v>
      </c>
      <c r="I161" s="2" t="s">
        <v>216</v>
      </c>
      <c r="J161" s="5"/>
      <c r="K161" s="5"/>
      <c r="L161" s="5" t="e">
        <f>IF(AND(B161=300, OR(AND(#REF!=#REF!, F161&lt;=#REF!), AND(#REF!=#REF!, F161&lt;=#REF!))), "CR", " ")</f>
        <v>#REF!</v>
      </c>
      <c r="M161" s="5"/>
      <c r="N161" s="5"/>
      <c r="O161" s="5" t="e">
        <f>IF(AND(B161=1000, OR(AND(#REF!=#REF!, F161&lt;=#REF!), AND(#REF!=#REF!, F161&lt;=#REF!))), "CR", " ")</f>
        <v>#REF!</v>
      </c>
      <c r="P161" s="5"/>
      <c r="Q161" s="5"/>
      <c r="R161" s="5"/>
      <c r="S161" s="5" t="e">
        <f>IF(AND(B161=5000, OR(AND(#REF!=#REF!, F161&lt;=#REF!), AND(#REF!=#REF!, F161&lt;=#REF!))), "CR", " ")</f>
        <v>#REF!</v>
      </c>
      <c r="T161" s="4" t="e">
        <f>IF(AND(B161=10000, OR(AND(#REF!=#REF!, F161&lt;=#REF!), AND(#REF!=#REF!, F161&lt;=#REF!))), "CR", " ")</f>
        <v>#REF!</v>
      </c>
      <c r="U161" s="4"/>
      <c r="V161" s="4"/>
      <c r="W161" s="4"/>
      <c r="X161" s="4"/>
      <c r="Y161" s="4"/>
      <c r="Z161" s="4"/>
      <c r="AA161" s="4"/>
      <c r="AB161" s="4" t="e">
        <f>IF(AND(B161="discus 1.75",#REF! =#REF!, F161&gt;=#REF!), "CR", " ")</f>
        <v>#REF!</v>
      </c>
      <c r="AC161" s="4" t="e">
        <f>IF(AND(B161="discus 2",#REF! =#REF!, F161&gt;=#REF!), "CR", " ")</f>
        <v>#REF!</v>
      </c>
      <c r="AD161" s="4" t="e">
        <f>IF(AND(B161="hammer 4",#REF! =#REF!, F161&gt;=#REF!), "CR", " ")</f>
        <v>#REF!</v>
      </c>
      <c r="AE161" s="4" t="e">
        <f>IF(AND(B161="hammer 5",#REF! =#REF!, F161&gt;=#REF!), "CR", " ")</f>
        <v>#REF!</v>
      </c>
      <c r="AF161" s="4" t="e">
        <f>IF(AND(B161="hammer 6",#REF! =#REF!, F161&gt;=#REF!), "CR", " ")</f>
        <v>#REF!</v>
      </c>
      <c r="AG161" s="4" t="e">
        <f>IF(AND(B161="hammer 7.26",#REF! =#REF!, F161&gt;=#REF!), "CR", " ")</f>
        <v>#REF!</v>
      </c>
      <c r="AH161" s="4" t="e">
        <f>IF(AND(B161="javelin 400",#REF! =#REF!, F161&gt;=#REF!), "CR", " ")</f>
        <v>#REF!</v>
      </c>
      <c r="AI161" s="4" t="e">
        <f>IF(AND(B161="javelin 600",#REF! =#REF!, F161&gt;=#REF!), "CR", " ")</f>
        <v>#REF!</v>
      </c>
      <c r="AJ161" s="4" t="e">
        <f>IF(AND(B161="javelin 700",#REF! =#REF!, F161&gt;=#REF!), "CR", " ")</f>
        <v>#REF!</v>
      </c>
      <c r="AK161" s="4" t="e">
        <f>IF(AND(B161="javelin 800", OR(AND(#REF!=#REF!, F161&gt;=#REF!), AND(#REF!=#REF!, F161&gt;=#REF!))), "CR", " ")</f>
        <v>#REF!</v>
      </c>
      <c r="AL161" s="4" t="e">
        <f>IF(AND(B161="shot 3",#REF! =#REF!, F161&gt;=#REF!), "CR", " ")</f>
        <v>#REF!</v>
      </c>
      <c r="AM161" s="4" t="e">
        <f>IF(AND(B161="shot 4",#REF! =#REF!, F161&gt;=#REF!), "CR", " ")</f>
        <v>#REF!</v>
      </c>
      <c r="AN161" s="4" t="e">
        <f>IF(AND(B161="shot 5",#REF! =#REF!, F161&gt;=#REF!), "CR", " ")</f>
        <v>#REF!</v>
      </c>
      <c r="AO161" s="4" t="e">
        <f>IF(AND(B161="shot 6",#REF! =#REF!, F161&gt;=#REF!), "CR", " ")</f>
        <v>#REF!</v>
      </c>
      <c r="AP161" s="4" t="e">
        <f>IF(AND(B161="shot 7.26",#REF! =#REF!, F161&gt;=#REF!), "CR", " ")</f>
        <v>#REF!</v>
      </c>
      <c r="AQ161" s="4"/>
      <c r="AR161" s="4"/>
      <c r="AS161" s="4"/>
      <c r="AT161" s="4"/>
      <c r="AU161" s="4"/>
      <c r="AV161" s="4" t="e">
        <f>IF(AND(B161="400H", OR(AND(#REF!=#REF!, F161&lt;=#REF!), AND(#REF!=#REF!, F161&lt;=#REF!), AND(#REF!=#REF!, F161&lt;=#REF!), AND(#REF!=#REF!, F161&lt;=#REF!))), "CR", " ")</f>
        <v>#REF!</v>
      </c>
      <c r="AW161" s="4"/>
      <c r="AX161" s="4"/>
      <c r="AY161" s="4"/>
      <c r="AZ161" s="5"/>
      <c r="BA161" s="5"/>
      <c r="BB161" s="5" t="e">
        <f>IF(AND(B161="4x300", AND(#REF!=#REF!, F161&lt;=#REF!)), "CR", " ")</f>
        <v>#REF!</v>
      </c>
      <c r="BC161" s="5"/>
      <c r="BD161" s="5" t="e">
        <f>IF(AND(B161="3x800", OR(AND(#REF!=#REF!, F161&lt;=#REF!), AND(#REF!=#REF!, F161&lt;=#REF!), AND(#REF!=#REF!, F161&lt;=#REF!))), "CR", " ")</f>
        <v>#REF!</v>
      </c>
      <c r="BE161" s="5"/>
      <c r="BF161" s="5"/>
      <c r="BG161" s="5" t="e">
        <f>IF(AND(B161="decathlon", OR(AND(#REF!=#REF!, F161&gt;=#REF!), AND(#REF!=#REF!, F161&gt;=#REF!),AND(#REF!=#REF!, F161&gt;=#REF!))), "CR", " ")</f>
        <v>#REF!</v>
      </c>
    </row>
    <row r="162" spans="1:59" hidden="1">
      <c r="A162" s="1" t="e">
        <f>#REF!</f>
        <v>#REF!</v>
      </c>
      <c r="B162" s="2">
        <v>1500</v>
      </c>
      <c r="C162" s="13" t="s">
        <v>121</v>
      </c>
      <c r="D162" s="13" t="s">
        <v>149</v>
      </c>
      <c r="E162" s="6" t="s">
        <v>4</v>
      </c>
      <c r="F162" s="8" t="s">
        <v>168</v>
      </c>
      <c r="G162" s="10">
        <v>44673</v>
      </c>
      <c r="H162" s="2" t="s">
        <v>128</v>
      </c>
      <c r="I162" s="2" t="s">
        <v>165</v>
      </c>
      <c r="J162" s="5" t="e">
        <f>IF(AND(B162=100, OR(AND(#REF!=#REF!, F162&lt;=#REF!), AND(#REF!=#REF!, F162&lt;=#REF!), AND(#REF!=#REF!, F162&lt;=#REF!), AND(#REF!=#REF!, F162&lt;=#REF!), AND(#REF!=#REF!, F162&lt;=#REF!))), "CR", " ")</f>
        <v>#REF!</v>
      </c>
      <c r="K162" s="5" t="e">
        <f>IF(AND(B162=200, OR(AND(#REF!=#REF!, F162&lt;=#REF!), AND(#REF!=#REF!, F162&lt;=#REF!), AND(#REF!=#REF!, F162&lt;=#REF!), AND(#REF!=#REF!, F162&lt;=#REF!), AND(#REF!=#REF!, F162&lt;=#REF!))), "CR", " ")</f>
        <v>#REF!</v>
      </c>
      <c r="L162" s="5" t="e">
        <f>IF(AND(B162=300, OR(AND(#REF!=#REF!, F162&lt;=#REF!), AND(#REF!=#REF!, F162&lt;=#REF!))), "CR", " ")</f>
        <v>#REF!</v>
      </c>
      <c r="M162" s="5" t="e">
        <f>IF(AND(B162=400, OR(AND(#REF!=#REF!, F162&lt;=#REF!), AND(#REF!=#REF!, F162&lt;=#REF!), AND(#REF!=#REF!, F162&lt;=#REF!), AND(#REF!=#REF!, F162&lt;=#REF!))), "CR", " ")</f>
        <v>#REF!</v>
      </c>
      <c r="N162" s="5" t="e">
        <f>IF(AND(B162=800, OR(AND(#REF!=#REF!, F162&lt;=#REF!), AND(#REF!=#REF!, F162&lt;=#REF!), AND(#REF!=#REF!, F162&lt;=#REF!), AND(#REF!=#REF!, F162&lt;=#REF!), AND(#REF!=#REF!, F162&lt;=#REF!))), "CR", " ")</f>
        <v>#REF!</v>
      </c>
      <c r="O162" s="5" t="e">
        <f>IF(AND(B162=1000, OR(AND(#REF!=#REF!, F162&lt;=#REF!), AND(#REF!=#REF!, F162&lt;=#REF!))), "CR", " ")</f>
        <v>#REF!</v>
      </c>
      <c r="P162" s="5" t="e">
        <f>IF(AND(B162=1500, OR(AND(#REF!=#REF!, F162&lt;=#REF!), AND(#REF!=#REF!, F162&lt;=#REF!), AND(#REF!=#REF!, F162&lt;=#REF!), AND(#REF!=#REF!, F162&lt;=#REF!), AND(#REF!=#REF!, F162&lt;=#REF!))), "CR", " ")</f>
        <v>#REF!</v>
      </c>
      <c r="Q162" s="5" t="e">
        <f>IF(AND(B162="1600 (Mile)",OR(AND(#REF!=#REF!,F162&lt;=#REF!),AND(#REF!=#REF!,F162&lt;=#REF!),AND(#REF!=#REF!,F162&lt;=#REF!),AND(#REF!=#REF!,F162&lt;=#REF!))),"CR"," ")</f>
        <v>#REF!</v>
      </c>
      <c r="R162" s="5" t="e">
        <f>IF(AND(B162=3000, OR(AND(#REF!=#REF!, F162&lt;=#REF!), AND(#REF!=#REF!, F162&lt;=#REF!), AND(#REF!=#REF!, F162&lt;=#REF!), AND(#REF!=#REF!, F162&lt;=#REF!))), "CR", " ")</f>
        <v>#REF!</v>
      </c>
      <c r="S162" s="5" t="e">
        <f>IF(AND(B162=5000, OR(AND(#REF!=#REF!, F162&lt;=#REF!), AND(#REF!=#REF!, F162&lt;=#REF!))), "CR", " ")</f>
        <v>#REF!</v>
      </c>
      <c r="T162" s="4" t="e">
        <f>IF(AND(B162=10000, OR(AND(#REF!=#REF!, F162&lt;=#REF!), AND(#REF!=#REF!, F162&lt;=#REF!))), "CR", " ")</f>
        <v>#REF!</v>
      </c>
      <c r="U162" s="4" t="e">
        <f>IF(AND(B162="high jump", OR(AND(#REF!=#REF!, F162&gt;=#REF!), AND(#REF!=#REF!, F162&gt;=#REF!), AND(#REF!=#REF!, F162&gt;=#REF!), AND(#REF!=#REF!, F162&gt;=#REF!), AND(#REF!=#REF!, F162&gt;=#REF!))), "CR", " ")</f>
        <v>#REF!</v>
      </c>
      <c r="V162" s="4" t="e">
        <f>IF(AND(B162="long jump", OR(AND(#REF!=#REF!, F162&gt;=#REF!), AND(#REF!=#REF!, F162&gt;=#REF!), AND(#REF!=#REF!, F162&gt;=#REF!), AND(#REF!=#REF!, F162&gt;=#REF!), AND(#REF!=#REF!, F162&gt;=#REF!))), "CR", " ")</f>
        <v>#REF!</v>
      </c>
      <c r="W162" s="4" t="e">
        <f>IF(AND(B162="triple jump", OR(AND(#REF!=#REF!, F162&gt;=#REF!), AND(#REF!=#REF!, F162&gt;=#REF!), AND(#REF!=#REF!, F162&gt;=#REF!), AND(#REF!=#REF!, F162&gt;=#REF!), AND(#REF!=#REF!, F162&gt;=#REF!))), "CR", " ")</f>
        <v>#REF!</v>
      </c>
      <c r="X162" s="4" t="e">
        <f>IF(AND(B162="pole vault", OR(AND(#REF!=#REF!, F162&gt;=#REF!), AND(#REF!=#REF!, F162&gt;=#REF!), AND(#REF!=#REF!, F162&gt;=#REF!), AND(#REF!=#REF!, F162&gt;=#REF!), AND(#REF!=#REF!, F162&gt;=#REF!))), "CR", " ")</f>
        <v>#REF!</v>
      </c>
      <c r="Y162" s="4" t="e">
        <f>IF(AND(B162="discus 1",#REF! =#REF!, F162&gt;=#REF!), "CR", " ")</f>
        <v>#REF!</v>
      </c>
      <c r="Z162" s="4" t="e">
        <f>IF(AND(B162="discus 1.25",#REF! =#REF!, F162&gt;=#REF!), "CR", " ")</f>
        <v>#REF!</v>
      </c>
      <c r="AA162" s="4" t="e">
        <f>IF(AND(B162="discus 1.5",#REF! =#REF!, F162&gt;=#REF!), "CR", " ")</f>
        <v>#REF!</v>
      </c>
      <c r="AB162" s="4" t="e">
        <f>IF(AND(B162="discus 1.75",#REF! =#REF!, F162&gt;=#REF!), "CR", " ")</f>
        <v>#REF!</v>
      </c>
      <c r="AC162" s="4" t="e">
        <f>IF(AND(B162="discus 2",#REF! =#REF!, F162&gt;=#REF!), "CR", " ")</f>
        <v>#REF!</v>
      </c>
      <c r="AD162" s="4" t="e">
        <f>IF(AND(B162="hammer 4",#REF! =#REF!, F162&gt;=#REF!), "CR", " ")</f>
        <v>#REF!</v>
      </c>
      <c r="AE162" s="4" t="e">
        <f>IF(AND(B162="hammer 5",#REF! =#REF!, F162&gt;=#REF!), "CR", " ")</f>
        <v>#REF!</v>
      </c>
      <c r="AF162" s="4" t="e">
        <f>IF(AND(B162="hammer 6",#REF! =#REF!, F162&gt;=#REF!), "CR", " ")</f>
        <v>#REF!</v>
      </c>
      <c r="AG162" s="4" t="e">
        <f>IF(AND(B162="hammer 7.26",#REF! =#REF!, F162&gt;=#REF!), "CR", " ")</f>
        <v>#REF!</v>
      </c>
      <c r="AH162" s="4" t="e">
        <f>IF(AND(B162="javelin 400",#REF! =#REF!, F162&gt;=#REF!), "CR", " ")</f>
        <v>#REF!</v>
      </c>
      <c r="AI162" s="4" t="e">
        <f>IF(AND(B162="javelin 600",#REF! =#REF!, F162&gt;=#REF!), "CR", " ")</f>
        <v>#REF!</v>
      </c>
      <c r="AJ162" s="4" t="e">
        <f>IF(AND(B162="javelin 700",#REF! =#REF!, F162&gt;=#REF!), "CR", " ")</f>
        <v>#REF!</v>
      </c>
      <c r="AK162" s="4" t="e">
        <f>IF(AND(B162="javelin 800", OR(AND(#REF!=#REF!, F162&gt;=#REF!), AND(#REF!=#REF!, F162&gt;=#REF!))), "CR", " ")</f>
        <v>#REF!</v>
      </c>
      <c r="AL162" s="4" t="e">
        <f>IF(AND(B162="shot 3",#REF! =#REF!, F162&gt;=#REF!), "CR", " ")</f>
        <v>#REF!</v>
      </c>
      <c r="AM162" s="4" t="e">
        <f>IF(AND(B162="shot 4",#REF! =#REF!, F162&gt;=#REF!), "CR", " ")</f>
        <v>#REF!</v>
      </c>
      <c r="AN162" s="4" t="e">
        <f>IF(AND(B162="shot 5",#REF! =#REF!, F162&gt;=#REF!), "CR", " ")</f>
        <v>#REF!</v>
      </c>
      <c r="AO162" s="4" t="e">
        <f>IF(AND(B162="shot 6",#REF! =#REF!, F162&gt;=#REF!), "CR", " ")</f>
        <v>#REF!</v>
      </c>
      <c r="AP162" s="4" t="e">
        <f>IF(AND(B162="shot 7.26",#REF! =#REF!, F162&gt;=#REF!), "CR", " ")</f>
        <v>#REF!</v>
      </c>
      <c r="AQ162" s="4" t="e">
        <f>IF(AND(B162="60H",OR(AND(#REF!=#REF!,F162&lt;=#REF!),AND(#REF!=#REF!,F162&lt;=#REF!),AND(#REF!=#REF!,F162&lt;=#REF!),AND(#REF!=#REF!,F162&lt;=#REF!),AND(#REF!=#REF!,F162&lt;=#REF!))),"CR"," ")</f>
        <v>#REF!</v>
      </c>
      <c r="AR162" s="4" t="e">
        <f>IF(AND(B162="75H", AND(#REF!=#REF!, F162&lt;=#REF!)), "CR", " ")</f>
        <v>#REF!</v>
      </c>
      <c r="AS162" s="4" t="e">
        <f>IF(AND(B162="80H", AND(#REF!=#REF!, F162&lt;=#REF!)), "CR", " ")</f>
        <v>#REF!</v>
      </c>
      <c r="AT162" s="4" t="e">
        <f>IF(AND(B162="100H", AND(#REF!=#REF!, F162&lt;=#REF!)), "CR", " ")</f>
        <v>#REF!</v>
      </c>
      <c r="AU162" s="4" t="e">
        <f>IF(AND(B162="110H", OR(AND(#REF!=#REF!, F162&lt;=#REF!), AND(#REF!=#REF!, F162&lt;=#REF!))), "CR", " ")</f>
        <v>#REF!</v>
      </c>
      <c r="AV162" s="4" t="e">
        <f>IF(AND(B162="400H", OR(AND(#REF!=#REF!, F162&lt;=#REF!), AND(#REF!=#REF!, F162&lt;=#REF!), AND(#REF!=#REF!, F162&lt;=#REF!), AND(#REF!=#REF!, F162&lt;=#REF!))), "CR", " ")</f>
        <v>#REF!</v>
      </c>
      <c r="AW162" s="4" t="e">
        <f>IF(AND(B162="1500SC", AND(#REF!=#REF!, F162&lt;=#REF!)), "CR", " ")</f>
        <v>#REF!</v>
      </c>
      <c r="AX162" s="4" t="e">
        <f>IF(AND(B162="2000SC", OR(AND(#REF!=#REF!, F162&lt;=#REF!), AND(#REF!=#REF!, F162&lt;=#REF!))), "CR", " ")</f>
        <v>#REF!</v>
      </c>
      <c r="AY162" s="4" t="e">
        <f>IF(AND(B162="3000SC", OR(AND(#REF!=#REF!, F162&lt;=#REF!), AND(#REF!=#REF!, F162&lt;=#REF!))), "CR", " ")</f>
        <v>#REF!</v>
      </c>
      <c r="AZ162" s="5" t="e">
        <f>IF(AND(B162="4x100", OR(AND(#REF!=#REF!, F162&lt;=#REF!), AND(#REF!=#REF!, F162&lt;=#REF!), AND(#REF!=#REF!, F162&lt;=#REF!), AND(#REF!=#REF!, F162&lt;=#REF!), AND(#REF!=#REF!, F162&lt;=#REF!))), "CR", " ")</f>
        <v>#REF!</v>
      </c>
      <c r="BA162" s="5" t="e">
        <f>IF(AND(B162="4x200", OR(AND(#REF!=#REF!, F162&lt;=#REF!), AND(#REF!=#REF!, F162&lt;=#REF!), AND(#REF!=#REF!, F162&lt;=#REF!), AND(#REF!=#REF!, F162&lt;=#REF!), AND(#REF!=#REF!, F162&lt;=#REF!))), "CR", " ")</f>
        <v>#REF!</v>
      </c>
      <c r="BB162" s="5" t="e">
        <f>IF(AND(B162="4x300", AND(#REF!=#REF!, F162&lt;=#REF!)), "CR", " ")</f>
        <v>#REF!</v>
      </c>
      <c r="BC162" s="5" t="e">
        <f>IF(AND(B162="4x400", OR(AND(#REF!=#REF!, F162&lt;=#REF!), AND(#REF!=#REF!, F162&lt;=#REF!), AND(#REF!=#REF!, F162&lt;=#REF!), AND(#REF!=#REF!, F162&lt;=#REF!))), "CR", " ")</f>
        <v>#REF!</v>
      </c>
      <c r="BD162" s="5" t="e">
        <f>IF(AND(B162="3x800", OR(AND(#REF!=#REF!, F162&lt;=#REF!), AND(#REF!=#REF!, F162&lt;=#REF!), AND(#REF!=#REF!, F162&lt;=#REF!))), "CR", " ")</f>
        <v>#REF!</v>
      </c>
      <c r="BE162" s="5" t="e">
        <f>IF(AND(B162="pentathlon", OR(AND(#REF!=#REF!, F162&gt;=#REF!), AND(#REF!=#REF!, F162&gt;=#REF!),AND(#REF!=#REF!, F162&gt;=#REF!),AND(#REF!=#REF!, F162&gt;=#REF!))), "CR", " ")</f>
        <v>#REF!</v>
      </c>
      <c r="BF162" s="5" t="e">
        <f>IF(AND(B162="heptathlon", OR(AND(#REF!=#REF!, F162&gt;=#REF!), AND(#REF!=#REF!, F162&gt;=#REF!))), "CR", " ")</f>
        <v>#REF!</v>
      </c>
      <c r="BG162" s="5" t="e">
        <f>IF(AND(B162="decathlon", OR(AND(#REF!=#REF!, F162&gt;=#REF!), AND(#REF!=#REF!, F162&gt;=#REF!),AND(#REF!=#REF!, F162&gt;=#REF!))), "CR", " ")</f>
        <v>#REF!</v>
      </c>
    </row>
    <row r="163" spans="1:59" hidden="1">
      <c r="A163" s="1" t="e">
        <f>#REF!</f>
        <v>#REF!</v>
      </c>
      <c r="B163" s="2">
        <v>1500</v>
      </c>
      <c r="C163" s="1" t="s">
        <v>148</v>
      </c>
      <c r="D163" s="1" t="s">
        <v>145</v>
      </c>
      <c r="E163" s="6" t="s">
        <v>4</v>
      </c>
      <c r="F163" s="8" t="s">
        <v>169</v>
      </c>
      <c r="G163" s="10">
        <v>44674</v>
      </c>
      <c r="H163" s="2" t="s">
        <v>155</v>
      </c>
      <c r="I163" s="2" t="s">
        <v>161</v>
      </c>
      <c r="J163" s="5" t="e">
        <f>IF(AND(B163=100, OR(AND(#REF!=#REF!, F163&lt;=#REF!), AND(#REF!=#REF!, F163&lt;=#REF!), AND(#REF!=#REF!, F163&lt;=#REF!), AND(#REF!=#REF!, F163&lt;=#REF!), AND(#REF!=#REF!, F163&lt;=#REF!))), "CR", " ")</f>
        <v>#REF!</v>
      </c>
      <c r="K163" s="5" t="e">
        <f>IF(AND(B163=200, OR(AND(#REF!=#REF!, F163&lt;=#REF!), AND(#REF!=#REF!, F163&lt;=#REF!), AND(#REF!=#REF!, F163&lt;=#REF!), AND(#REF!=#REF!, F163&lt;=#REF!), AND(#REF!=#REF!, F163&lt;=#REF!))), "CR", " ")</f>
        <v>#REF!</v>
      </c>
      <c r="L163" s="5" t="e">
        <f>IF(AND(B163=300, OR(AND(#REF!=#REF!, F163&lt;=#REF!), AND(#REF!=#REF!, F163&lt;=#REF!))), "CR", " ")</f>
        <v>#REF!</v>
      </c>
      <c r="M163" s="5" t="e">
        <f>IF(AND(B163=400, OR(AND(#REF!=#REF!, F163&lt;=#REF!), AND(#REF!=#REF!, F163&lt;=#REF!), AND(#REF!=#REF!, F163&lt;=#REF!), AND(#REF!=#REF!, F163&lt;=#REF!))), "CR", " ")</f>
        <v>#REF!</v>
      </c>
      <c r="N163" s="5" t="e">
        <f>IF(AND(B163=800, OR(AND(#REF!=#REF!, F163&lt;=#REF!), AND(#REF!=#REF!, F163&lt;=#REF!), AND(#REF!=#REF!, F163&lt;=#REF!), AND(#REF!=#REF!, F163&lt;=#REF!), AND(#REF!=#REF!, F163&lt;=#REF!))), "CR", " ")</f>
        <v>#REF!</v>
      </c>
      <c r="O163" s="5" t="e">
        <f>IF(AND(B163=1000, OR(AND(#REF!=#REF!, F163&lt;=#REF!), AND(#REF!=#REF!, F163&lt;=#REF!))), "CR", " ")</f>
        <v>#REF!</v>
      </c>
      <c r="P163" s="5" t="e">
        <f>IF(AND(B163=1500, OR(AND(#REF!=#REF!, F163&lt;=#REF!), AND(#REF!=#REF!, F163&lt;=#REF!), AND(#REF!=#REF!, F163&lt;=#REF!), AND(#REF!=#REF!, F163&lt;=#REF!), AND(#REF!=#REF!, F163&lt;=#REF!))), "CR", " ")</f>
        <v>#REF!</v>
      </c>
      <c r="Q163" s="5" t="e">
        <f>IF(AND(B163="1600 (Mile)",OR(AND(#REF!=#REF!,F163&lt;=#REF!),AND(#REF!=#REF!,F163&lt;=#REF!),AND(#REF!=#REF!,F163&lt;=#REF!),AND(#REF!=#REF!,F163&lt;=#REF!))),"CR"," ")</f>
        <v>#REF!</v>
      </c>
      <c r="R163" s="5" t="e">
        <f>IF(AND(B163=3000, OR(AND(#REF!=#REF!, F163&lt;=#REF!), AND(#REF!=#REF!, F163&lt;=#REF!), AND(#REF!=#REF!, F163&lt;=#REF!), AND(#REF!=#REF!, F163&lt;=#REF!))), "CR", " ")</f>
        <v>#REF!</v>
      </c>
      <c r="S163" s="5" t="e">
        <f>IF(AND(B163=5000, OR(AND(#REF!=#REF!, F163&lt;=#REF!), AND(#REF!=#REF!, F163&lt;=#REF!))), "CR", " ")</f>
        <v>#REF!</v>
      </c>
      <c r="T163" s="4" t="e">
        <f>IF(AND(B163=10000, OR(AND(#REF!=#REF!, F163&lt;=#REF!), AND(#REF!=#REF!, F163&lt;=#REF!))), "CR", " ")</f>
        <v>#REF!</v>
      </c>
      <c r="U163" s="4" t="e">
        <f>IF(AND(B163="high jump", OR(AND(#REF!=#REF!, F163&gt;=#REF!), AND(#REF!=#REF!, F163&gt;=#REF!), AND(#REF!=#REF!, F163&gt;=#REF!), AND(#REF!=#REF!, F163&gt;=#REF!), AND(#REF!=#REF!, F163&gt;=#REF!))), "CR", " ")</f>
        <v>#REF!</v>
      </c>
      <c r="V163" s="4" t="e">
        <f>IF(AND(B163="long jump", OR(AND(#REF!=#REF!, F163&gt;=#REF!), AND(#REF!=#REF!, F163&gt;=#REF!), AND(#REF!=#REF!, F163&gt;=#REF!), AND(#REF!=#REF!, F163&gt;=#REF!), AND(#REF!=#REF!, F163&gt;=#REF!))), "CR", " ")</f>
        <v>#REF!</v>
      </c>
      <c r="W163" s="4" t="e">
        <f>IF(AND(B163="triple jump", OR(AND(#REF!=#REF!, F163&gt;=#REF!), AND(#REF!=#REF!, F163&gt;=#REF!), AND(#REF!=#REF!, F163&gt;=#REF!), AND(#REF!=#REF!, F163&gt;=#REF!), AND(#REF!=#REF!, F163&gt;=#REF!))), "CR", " ")</f>
        <v>#REF!</v>
      </c>
      <c r="X163" s="4" t="e">
        <f>IF(AND(B163="pole vault", OR(AND(#REF!=#REF!, F163&gt;=#REF!), AND(#REF!=#REF!, F163&gt;=#REF!), AND(#REF!=#REF!, F163&gt;=#REF!), AND(#REF!=#REF!, F163&gt;=#REF!), AND(#REF!=#REF!, F163&gt;=#REF!))), "CR", " ")</f>
        <v>#REF!</v>
      </c>
      <c r="Y163" s="4" t="e">
        <f>IF(AND(B163="discus 1",#REF! =#REF!, F163&gt;=#REF!), "CR", " ")</f>
        <v>#REF!</v>
      </c>
      <c r="Z163" s="4" t="e">
        <f>IF(AND(B163="discus 1.25",#REF! =#REF!, F163&gt;=#REF!), "CR", " ")</f>
        <v>#REF!</v>
      </c>
      <c r="AA163" s="4" t="e">
        <f>IF(AND(B163="discus 1.5",#REF! =#REF!, F163&gt;=#REF!), "CR", " ")</f>
        <v>#REF!</v>
      </c>
      <c r="AB163" s="4" t="e">
        <f>IF(AND(B163="discus 1.75",#REF! =#REF!, F163&gt;=#REF!), "CR", " ")</f>
        <v>#REF!</v>
      </c>
      <c r="AC163" s="4" t="e">
        <f>IF(AND(B163="discus 2",#REF! =#REF!, F163&gt;=#REF!), "CR", " ")</f>
        <v>#REF!</v>
      </c>
      <c r="AD163" s="4" t="e">
        <f>IF(AND(B163="hammer 4",#REF! =#REF!, F163&gt;=#REF!), "CR", " ")</f>
        <v>#REF!</v>
      </c>
      <c r="AE163" s="4" t="e">
        <f>IF(AND(B163="hammer 5",#REF! =#REF!, F163&gt;=#REF!), "CR", " ")</f>
        <v>#REF!</v>
      </c>
      <c r="AF163" s="4" t="e">
        <f>IF(AND(B163="hammer 6",#REF! =#REF!, F163&gt;=#REF!), "CR", " ")</f>
        <v>#REF!</v>
      </c>
      <c r="AG163" s="4" t="e">
        <f>IF(AND(B163="hammer 7.26",#REF! =#REF!, F163&gt;=#REF!), "CR", " ")</f>
        <v>#REF!</v>
      </c>
      <c r="AH163" s="4" t="e">
        <f>IF(AND(B163="javelin 400",#REF! =#REF!, F163&gt;=#REF!), "CR", " ")</f>
        <v>#REF!</v>
      </c>
      <c r="AI163" s="4" t="e">
        <f>IF(AND(B163="javelin 600",#REF! =#REF!, F163&gt;=#REF!), "CR", " ")</f>
        <v>#REF!</v>
      </c>
      <c r="AJ163" s="4" t="e">
        <f>IF(AND(B163="javelin 700",#REF! =#REF!, F163&gt;=#REF!), "CR", " ")</f>
        <v>#REF!</v>
      </c>
      <c r="AK163" s="4" t="e">
        <f>IF(AND(B163="javelin 800", OR(AND(#REF!=#REF!, F163&gt;=#REF!), AND(#REF!=#REF!, F163&gt;=#REF!))), "CR", " ")</f>
        <v>#REF!</v>
      </c>
      <c r="AL163" s="4" t="e">
        <f>IF(AND(B163="shot 3",#REF! =#REF!, F163&gt;=#REF!), "CR", " ")</f>
        <v>#REF!</v>
      </c>
      <c r="AM163" s="4" t="e">
        <f>IF(AND(B163="shot 4",#REF! =#REF!, F163&gt;=#REF!), "CR", " ")</f>
        <v>#REF!</v>
      </c>
      <c r="AN163" s="4" t="e">
        <f>IF(AND(B163="shot 5",#REF! =#REF!, F163&gt;=#REF!), "CR", " ")</f>
        <v>#REF!</v>
      </c>
      <c r="AO163" s="4" t="e">
        <f>IF(AND(B163="shot 6",#REF! =#REF!, F163&gt;=#REF!), "CR", " ")</f>
        <v>#REF!</v>
      </c>
      <c r="AP163" s="4" t="e">
        <f>IF(AND(B163="shot 7.26",#REF! =#REF!, F163&gt;=#REF!), "CR", " ")</f>
        <v>#REF!</v>
      </c>
      <c r="AQ163" s="4" t="e">
        <f>IF(AND(B163="60H",OR(AND(#REF!=#REF!,F163&lt;=#REF!),AND(#REF!=#REF!,F163&lt;=#REF!),AND(#REF!=#REF!,F163&lt;=#REF!),AND(#REF!=#REF!,F163&lt;=#REF!),AND(#REF!=#REF!,F163&lt;=#REF!))),"CR"," ")</f>
        <v>#REF!</v>
      </c>
      <c r="AR163" s="4" t="e">
        <f>IF(AND(B163="75H", AND(#REF!=#REF!, F163&lt;=#REF!)), "CR", " ")</f>
        <v>#REF!</v>
      </c>
      <c r="AS163" s="4" t="e">
        <f>IF(AND(B163="80H", AND(#REF!=#REF!, F163&lt;=#REF!)), "CR", " ")</f>
        <v>#REF!</v>
      </c>
      <c r="AT163" s="4" t="e">
        <f>IF(AND(B163="100H", AND(#REF!=#REF!, F163&lt;=#REF!)), "CR", " ")</f>
        <v>#REF!</v>
      </c>
      <c r="AU163" s="4" t="e">
        <f>IF(AND(B163="110H", OR(AND(#REF!=#REF!, F163&lt;=#REF!), AND(#REF!=#REF!, F163&lt;=#REF!))), "CR", " ")</f>
        <v>#REF!</v>
      </c>
      <c r="AV163" s="4" t="e">
        <f>IF(AND(B163="400H", OR(AND(#REF!=#REF!, F163&lt;=#REF!), AND(#REF!=#REF!, F163&lt;=#REF!), AND(#REF!=#REF!, F163&lt;=#REF!), AND(#REF!=#REF!, F163&lt;=#REF!))), "CR", " ")</f>
        <v>#REF!</v>
      </c>
      <c r="AW163" s="4" t="e">
        <f>IF(AND(B163="1500SC", AND(#REF!=#REF!, F163&lt;=#REF!)), "CR", " ")</f>
        <v>#REF!</v>
      </c>
      <c r="AX163" s="4" t="e">
        <f>IF(AND(B163="2000SC", OR(AND(#REF!=#REF!, F163&lt;=#REF!), AND(#REF!=#REF!, F163&lt;=#REF!))), "CR", " ")</f>
        <v>#REF!</v>
      </c>
      <c r="AY163" s="4" t="e">
        <f>IF(AND(B163="3000SC", OR(AND(#REF!=#REF!, F163&lt;=#REF!), AND(#REF!=#REF!, F163&lt;=#REF!))), "CR", " ")</f>
        <v>#REF!</v>
      </c>
      <c r="AZ163" s="5" t="e">
        <f>IF(AND(B163="4x100", OR(AND(#REF!=#REF!, F163&lt;=#REF!), AND(#REF!=#REF!, F163&lt;=#REF!), AND(#REF!=#REF!, F163&lt;=#REF!), AND(#REF!=#REF!, F163&lt;=#REF!), AND(#REF!=#REF!, F163&lt;=#REF!))), "CR", " ")</f>
        <v>#REF!</v>
      </c>
      <c r="BA163" s="5" t="e">
        <f>IF(AND(B163="4x200", OR(AND(#REF!=#REF!, F163&lt;=#REF!), AND(#REF!=#REF!, F163&lt;=#REF!), AND(#REF!=#REF!, F163&lt;=#REF!), AND(#REF!=#REF!, F163&lt;=#REF!), AND(#REF!=#REF!, F163&lt;=#REF!))), "CR", " ")</f>
        <v>#REF!</v>
      </c>
      <c r="BB163" s="5" t="e">
        <f>IF(AND(B163="4x300", AND(#REF!=#REF!, F163&lt;=#REF!)), "CR", " ")</f>
        <v>#REF!</v>
      </c>
      <c r="BC163" s="5" t="e">
        <f>IF(AND(B163="4x400", OR(AND(#REF!=#REF!, F163&lt;=#REF!), AND(#REF!=#REF!, F163&lt;=#REF!), AND(#REF!=#REF!, F163&lt;=#REF!), AND(#REF!=#REF!, F163&lt;=#REF!))), "CR", " ")</f>
        <v>#REF!</v>
      </c>
      <c r="BD163" s="5" t="e">
        <f>IF(AND(B163="3x800", OR(AND(#REF!=#REF!, F163&lt;=#REF!), AND(#REF!=#REF!, F163&lt;=#REF!), AND(#REF!=#REF!, F163&lt;=#REF!))), "CR", " ")</f>
        <v>#REF!</v>
      </c>
      <c r="BE163" s="5" t="e">
        <f>IF(AND(B163="pentathlon", OR(AND(#REF!=#REF!, F163&gt;=#REF!), AND(#REF!=#REF!, F163&gt;=#REF!),AND(#REF!=#REF!, F163&gt;=#REF!),AND(#REF!=#REF!, F163&gt;=#REF!))), "CR", " ")</f>
        <v>#REF!</v>
      </c>
      <c r="BF163" s="5" t="e">
        <f>IF(AND(B163="heptathlon", OR(AND(#REF!=#REF!, F163&gt;=#REF!), AND(#REF!=#REF!, F163&gt;=#REF!))), "CR", " ")</f>
        <v>#REF!</v>
      </c>
      <c r="BG163" s="5" t="e">
        <f>IF(AND(B163="decathlon", OR(AND(#REF!=#REF!, F163&gt;=#REF!), AND(#REF!=#REF!, F163&gt;=#REF!),AND(#REF!=#REF!, F163&gt;=#REF!))), "CR", " ")</f>
        <v>#REF!</v>
      </c>
    </row>
    <row r="164" spans="1:59" hidden="1">
      <c r="A164" s="1" t="e">
        <f>#REF!</f>
        <v>#REF!</v>
      </c>
      <c r="B164" s="2">
        <v>1500</v>
      </c>
      <c r="C164" s="1" t="s">
        <v>54</v>
      </c>
      <c r="D164" s="1" t="s">
        <v>119</v>
      </c>
      <c r="E164" s="6" t="s">
        <v>4</v>
      </c>
      <c r="F164" s="8" t="s">
        <v>307</v>
      </c>
      <c r="G164" s="10">
        <v>44759</v>
      </c>
      <c r="H164" s="2" t="s">
        <v>155</v>
      </c>
      <c r="I164" s="2" t="s">
        <v>216</v>
      </c>
      <c r="J164" s="5" t="e">
        <f>IF(AND(B164=100, OR(AND(#REF!=#REF!, F164&lt;=#REF!), AND(#REF!=#REF!, F164&lt;=#REF!), AND(#REF!=#REF!, F164&lt;=#REF!), AND(#REF!=#REF!, F164&lt;=#REF!), AND(#REF!=#REF!, F164&lt;=#REF!))), "CR", " ")</f>
        <v>#REF!</v>
      </c>
      <c r="K164" s="5" t="e">
        <f>IF(AND(B164=200, OR(AND(#REF!=#REF!, F164&lt;=#REF!), AND(#REF!=#REF!, F164&lt;=#REF!), AND(#REF!=#REF!, F164&lt;=#REF!), AND(#REF!=#REF!, F164&lt;=#REF!), AND(#REF!=#REF!, F164&lt;=#REF!))), "CR", " ")</f>
        <v>#REF!</v>
      </c>
      <c r="L164" s="5" t="e">
        <f>IF(AND(B164=300, OR(AND(#REF!=#REF!, F164&lt;=#REF!), AND(#REF!=#REF!, F164&lt;=#REF!))), "CR", " ")</f>
        <v>#REF!</v>
      </c>
      <c r="M164" s="5" t="e">
        <f>IF(AND(B164=400, OR(AND(#REF!=#REF!, F164&lt;=#REF!), AND(#REF!=#REF!, F164&lt;=#REF!), AND(#REF!=#REF!, F164&lt;=#REF!), AND(#REF!=#REF!, F164&lt;=#REF!))), "CR", " ")</f>
        <v>#REF!</v>
      </c>
      <c r="N164" s="5" t="e">
        <f>IF(AND(B164=800, OR(AND(#REF!=#REF!, F164&lt;=#REF!), AND(#REF!=#REF!, F164&lt;=#REF!), AND(#REF!=#REF!, F164&lt;=#REF!), AND(#REF!=#REF!, F164&lt;=#REF!), AND(#REF!=#REF!, F164&lt;=#REF!))), "CR", " ")</f>
        <v>#REF!</v>
      </c>
      <c r="O164" s="5" t="e">
        <f>IF(AND(B164=1000, OR(AND(#REF!=#REF!, F164&lt;=#REF!), AND(#REF!=#REF!, F164&lt;=#REF!))), "CR", " ")</f>
        <v>#REF!</v>
      </c>
      <c r="P164" s="5" t="e">
        <f>IF(AND(B164=1500, OR(AND(#REF!=#REF!, F164&lt;=#REF!), AND(#REF!=#REF!, F164&lt;=#REF!), AND(#REF!=#REF!, F164&lt;=#REF!), AND(#REF!=#REF!, F164&lt;=#REF!), AND(#REF!=#REF!, F164&lt;=#REF!))), "CR", " ")</f>
        <v>#REF!</v>
      </c>
      <c r="Q164" s="5" t="e">
        <f>IF(AND(B164="1600 (Mile)",OR(AND(#REF!=#REF!,F164&lt;=#REF!),AND(#REF!=#REF!,F164&lt;=#REF!),AND(#REF!=#REF!,F164&lt;=#REF!),AND(#REF!=#REF!,F164&lt;=#REF!))),"CR"," ")</f>
        <v>#REF!</v>
      </c>
      <c r="R164" s="5" t="e">
        <f>IF(AND(B164=3000, OR(AND(#REF!=#REF!, F164&lt;=#REF!), AND(#REF!=#REF!, F164&lt;=#REF!), AND(#REF!=#REF!, F164&lt;=#REF!), AND(#REF!=#REF!, F164&lt;=#REF!))), "CR", " ")</f>
        <v>#REF!</v>
      </c>
      <c r="S164" s="5" t="e">
        <f>IF(AND(B164=5000, OR(AND(#REF!=#REF!, F164&lt;=#REF!), AND(#REF!=#REF!, F164&lt;=#REF!))), "CR", " ")</f>
        <v>#REF!</v>
      </c>
      <c r="T164" s="4" t="e">
        <f>IF(AND(B164=10000, OR(AND(#REF!=#REF!, F164&lt;=#REF!), AND(#REF!=#REF!, F164&lt;=#REF!))), "CR", " ")</f>
        <v>#REF!</v>
      </c>
      <c r="U164" s="4" t="e">
        <f>IF(AND(B164="high jump", OR(AND(#REF!=#REF!, F164&gt;=#REF!), AND(#REF!=#REF!, F164&gt;=#REF!), AND(#REF!=#REF!, F164&gt;=#REF!), AND(#REF!=#REF!, F164&gt;=#REF!), AND(#REF!=#REF!, F164&gt;=#REF!))), "CR", " ")</f>
        <v>#REF!</v>
      </c>
      <c r="V164" s="4" t="e">
        <f>IF(AND(B164="long jump", OR(AND(#REF!=#REF!, F164&gt;=#REF!), AND(#REF!=#REF!, F164&gt;=#REF!), AND(#REF!=#REF!, F164&gt;=#REF!), AND(#REF!=#REF!, F164&gt;=#REF!), AND(#REF!=#REF!, F164&gt;=#REF!))), "CR", " ")</f>
        <v>#REF!</v>
      </c>
      <c r="W164" s="4" t="e">
        <f>IF(AND(B164="triple jump", OR(AND(#REF!=#REF!, F164&gt;=#REF!), AND(#REF!=#REF!, F164&gt;=#REF!), AND(#REF!=#REF!, F164&gt;=#REF!), AND(#REF!=#REF!, F164&gt;=#REF!), AND(#REF!=#REF!, F164&gt;=#REF!))), "CR", " ")</f>
        <v>#REF!</v>
      </c>
      <c r="X164" s="4" t="e">
        <f>IF(AND(B164="pole vault", OR(AND(#REF!=#REF!, F164&gt;=#REF!), AND(#REF!=#REF!, F164&gt;=#REF!), AND(#REF!=#REF!, F164&gt;=#REF!), AND(#REF!=#REF!, F164&gt;=#REF!), AND(#REF!=#REF!, F164&gt;=#REF!))), "CR", " ")</f>
        <v>#REF!</v>
      </c>
      <c r="Y164" s="4" t="e">
        <f>IF(AND(B164="discus 1",#REF! =#REF!, F164&gt;=#REF!), "CR", " ")</f>
        <v>#REF!</v>
      </c>
      <c r="Z164" s="4" t="e">
        <f>IF(AND(B164="discus 1.25",#REF! =#REF!, F164&gt;=#REF!), "CR", " ")</f>
        <v>#REF!</v>
      </c>
      <c r="AA164" s="4" t="e">
        <f>IF(AND(B164="discus 1.5",#REF! =#REF!, F164&gt;=#REF!), "CR", " ")</f>
        <v>#REF!</v>
      </c>
      <c r="AB164" s="4" t="e">
        <f>IF(AND(B164="discus 1.75",#REF! =#REF!, F164&gt;=#REF!), "CR", " ")</f>
        <v>#REF!</v>
      </c>
      <c r="AC164" s="4" t="e">
        <f>IF(AND(B164="discus 2",#REF! =#REF!, F164&gt;=#REF!), "CR", " ")</f>
        <v>#REF!</v>
      </c>
      <c r="AD164" s="4" t="e">
        <f>IF(AND(B164="hammer 4",#REF! =#REF!, F164&gt;=#REF!), "CR", " ")</f>
        <v>#REF!</v>
      </c>
      <c r="AE164" s="4" t="e">
        <f>IF(AND(B164="hammer 5",#REF! =#REF!, F164&gt;=#REF!), "CR", " ")</f>
        <v>#REF!</v>
      </c>
      <c r="AF164" s="4" t="e">
        <f>IF(AND(B164="hammer 6",#REF! =#REF!, F164&gt;=#REF!), "CR", " ")</f>
        <v>#REF!</v>
      </c>
      <c r="AG164" s="4" t="e">
        <f>IF(AND(B164="hammer 7.26",#REF! =#REF!, F164&gt;=#REF!), "CR", " ")</f>
        <v>#REF!</v>
      </c>
      <c r="AH164" s="4" t="e">
        <f>IF(AND(B164="javelin 400",#REF! =#REF!, F164&gt;=#REF!), "CR", " ")</f>
        <v>#REF!</v>
      </c>
      <c r="AI164" s="4" t="e">
        <f>IF(AND(B164="javelin 600",#REF! =#REF!, F164&gt;=#REF!), "CR", " ")</f>
        <v>#REF!</v>
      </c>
      <c r="AJ164" s="4" t="e">
        <f>IF(AND(B164="javelin 700",#REF! =#REF!, F164&gt;=#REF!), "CR", " ")</f>
        <v>#REF!</v>
      </c>
      <c r="AK164" s="4" t="e">
        <f>IF(AND(B164="javelin 800", OR(AND(#REF!=#REF!, F164&gt;=#REF!), AND(#REF!=#REF!, F164&gt;=#REF!))), "CR", " ")</f>
        <v>#REF!</v>
      </c>
      <c r="AL164" s="4" t="e">
        <f>IF(AND(B164="shot 3",#REF! =#REF!, F164&gt;=#REF!), "CR", " ")</f>
        <v>#REF!</v>
      </c>
      <c r="AM164" s="4" t="e">
        <f>IF(AND(B164="shot 4",#REF! =#REF!, F164&gt;=#REF!), "CR", " ")</f>
        <v>#REF!</v>
      </c>
      <c r="AN164" s="4" t="e">
        <f>IF(AND(B164="shot 5",#REF! =#REF!, F164&gt;=#REF!), "CR", " ")</f>
        <v>#REF!</v>
      </c>
      <c r="AO164" s="4" t="e">
        <f>IF(AND(B164="shot 6",#REF! =#REF!, F164&gt;=#REF!), "CR", " ")</f>
        <v>#REF!</v>
      </c>
      <c r="AP164" s="4" t="e">
        <f>IF(AND(B164="shot 7.26",#REF! =#REF!, F164&gt;=#REF!), "CR", " ")</f>
        <v>#REF!</v>
      </c>
      <c r="AQ164" s="4" t="e">
        <f>IF(AND(B164="60H",OR(AND(#REF!=#REF!,F164&lt;=#REF!),AND(#REF!=#REF!,F164&lt;=#REF!),AND(#REF!=#REF!,F164&lt;=#REF!),AND(#REF!=#REF!,F164&lt;=#REF!),AND(#REF!=#REF!,F164&lt;=#REF!))),"CR"," ")</f>
        <v>#REF!</v>
      </c>
      <c r="AR164" s="4" t="e">
        <f>IF(AND(B164="75H", AND(#REF!=#REF!, F164&lt;=#REF!)), "CR", " ")</f>
        <v>#REF!</v>
      </c>
      <c r="AS164" s="4" t="e">
        <f>IF(AND(B164="80H", AND(#REF!=#REF!, F164&lt;=#REF!)), "CR", " ")</f>
        <v>#REF!</v>
      </c>
      <c r="AT164" s="4" t="e">
        <f>IF(AND(B164="100H", AND(#REF!=#REF!, F164&lt;=#REF!)), "CR", " ")</f>
        <v>#REF!</v>
      </c>
      <c r="AU164" s="4" t="e">
        <f>IF(AND(B164="110H", OR(AND(#REF!=#REF!, F164&lt;=#REF!), AND(#REF!=#REF!, F164&lt;=#REF!))), "CR", " ")</f>
        <v>#REF!</v>
      </c>
      <c r="AV164" s="4" t="e">
        <f>IF(AND(B164="400H", OR(AND(#REF!=#REF!, F164&lt;=#REF!), AND(#REF!=#REF!, F164&lt;=#REF!), AND(#REF!=#REF!, F164&lt;=#REF!), AND(#REF!=#REF!, F164&lt;=#REF!))), "CR", " ")</f>
        <v>#REF!</v>
      </c>
      <c r="AW164" s="4" t="e">
        <f>IF(AND(B164="1500SC", AND(#REF!=#REF!, F164&lt;=#REF!)), "CR", " ")</f>
        <v>#REF!</v>
      </c>
      <c r="AX164" s="4" t="e">
        <f>IF(AND(B164="2000SC", OR(AND(#REF!=#REF!, F164&lt;=#REF!), AND(#REF!=#REF!, F164&lt;=#REF!))), "CR", " ")</f>
        <v>#REF!</v>
      </c>
      <c r="AY164" s="4" t="e">
        <f>IF(AND(B164="3000SC", OR(AND(#REF!=#REF!, F164&lt;=#REF!), AND(#REF!=#REF!, F164&lt;=#REF!))), "CR", " ")</f>
        <v>#REF!</v>
      </c>
      <c r="AZ164" s="5" t="e">
        <f>IF(AND(B164="4x100", OR(AND(#REF!=#REF!, F164&lt;=#REF!), AND(#REF!=#REF!, F164&lt;=#REF!), AND(#REF!=#REF!, F164&lt;=#REF!), AND(#REF!=#REF!, F164&lt;=#REF!), AND(#REF!=#REF!, F164&lt;=#REF!))), "CR", " ")</f>
        <v>#REF!</v>
      </c>
      <c r="BA164" s="5" t="e">
        <f>IF(AND(B164="4x200", OR(AND(#REF!=#REF!, F164&lt;=#REF!), AND(#REF!=#REF!, F164&lt;=#REF!), AND(#REF!=#REF!, F164&lt;=#REF!), AND(#REF!=#REF!, F164&lt;=#REF!), AND(#REF!=#REF!, F164&lt;=#REF!))), "CR", " ")</f>
        <v>#REF!</v>
      </c>
      <c r="BB164" s="5" t="e">
        <f>IF(AND(B164="4x300", AND(#REF!=#REF!, F164&lt;=#REF!)), "CR", " ")</f>
        <v>#REF!</v>
      </c>
      <c r="BC164" s="5" t="e">
        <f>IF(AND(B164="4x400", OR(AND(#REF!=#REF!, F164&lt;=#REF!), AND(#REF!=#REF!, F164&lt;=#REF!), AND(#REF!=#REF!, F164&lt;=#REF!), AND(#REF!=#REF!, F164&lt;=#REF!))), "CR", " ")</f>
        <v>#REF!</v>
      </c>
      <c r="BD164" s="5" t="e">
        <f>IF(AND(B164="3x800", OR(AND(#REF!=#REF!, F164&lt;=#REF!), AND(#REF!=#REF!, F164&lt;=#REF!), AND(#REF!=#REF!, F164&lt;=#REF!))), "CR", " ")</f>
        <v>#REF!</v>
      </c>
      <c r="BE164" s="5" t="e">
        <f>IF(AND(B164="pentathlon", OR(AND(#REF!=#REF!, F164&gt;=#REF!), AND(#REF!=#REF!, F164&gt;=#REF!),AND(#REF!=#REF!, F164&gt;=#REF!),AND(#REF!=#REF!, F164&gt;=#REF!))), "CR", " ")</f>
        <v>#REF!</v>
      </c>
      <c r="BF164" s="5" t="e">
        <f>IF(AND(B164="heptathlon", OR(AND(#REF!=#REF!, F164&gt;=#REF!), AND(#REF!=#REF!, F164&gt;=#REF!))), "CR", " ")</f>
        <v>#REF!</v>
      </c>
      <c r="BG164" s="5" t="e">
        <f>IF(AND(B164="decathlon", OR(AND(#REF!=#REF!, F164&gt;=#REF!), AND(#REF!=#REF!, F164&gt;=#REF!),AND(#REF!=#REF!, F164&gt;=#REF!))), "CR", " ")</f>
        <v>#REF!</v>
      </c>
    </row>
    <row r="165" spans="1:59" hidden="1">
      <c r="A165" s="1" t="s">
        <v>85</v>
      </c>
      <c r="B165" s="2">
        <v>1500</v>
      </c>
      <c r="C165" s="1" t="s">
        <v>120</v>
      </c>
      <c r="D165" s="1" t="s">
        <v>199</v>
      </c>
      <c r="E165" s="6" t="s">
        <v>8</v>
      </c>
      <c r="F165" s="8" t="s">
        <v>346</v>
      </c>
      <c r="G165" s="9">
        <v>44806</v>
      </c>
      <c r="H165" s="1" t="s">
        <v>128</v>
      </c>
      <c r="I165" s="1" t="s">
        <v>165</v>
      </c>
      <c r="J165" s="5" t="e">
        <f>IF(AND(B165=100, OR(AND(#REF!=#REF!, F165&lt;=#REF!), AND(#REF!=#REF!, F165&lt;=#REF!), AND(#REF!=#REF!, F165&lt;=#REF!), AND(#REF!=#REF!, F165&lt;=#REF!), AND(#REF!=#REF!, F165&lt;=#REF!))), "CR", " ")</f>
        <v>#REF!</v>
      </c>
      <c r="K165" s="5" t="e">
        <f>IF(AND(B165=200, OR(AND(#REF!=#REF!, F165&lt;=#REF!), AND(#REF!=#REF!, F165&lt;=#REF!), AND(#REF!=#REF!, F165&lt;=#REF!), AND(#REF!=#REF!, F165&lt;=#REF!), AND(#REF!=#REF!, F165&lt;=#REF!))), "CR", " ")</f>
        <v>#REF!</v>
      </c>
      <c r="L165" s="5" t="e">
        <f>IF(AND(B165=300, OR(AND(#REF!=#REF!, F165&lt;=#REF!), AND(#REF!=#REF!, F165&lt;=#REF!))), "CR", " ")</f>
        <v>#REF!</v>
      </c>
      <c r="M165" s="5" t="e">
        <f>IF(AND(B165=400, OR(AND(#REF!=#REF!, F165&lt;=#REF!), AND(#REF!=#REF!, F165&lt;=#REF!), AND(#REF!=#REF!, F165&lt;=#REF!), AND(#REF!=#REF!, F165&lt;=#REF!))), "CR", " ")</f>
        <v>#REF!</v>
      </c>
      <c r="N165" s="5" t="e">
        <f>IF(AND(B165=800, OR(AND(#REF!=#REF!, F165&lt;=#REF!), AND(#REF!=#REF!, F165&lt;=#REF!), AND(#REF!=#REF!, F165&lt;=#REF!), AND(#REF!=#REF!, F165&lt;=#REF!), AND(#REF!=#REF!, F165&lt;=#REF!))), "CR", " ")</f>
        <v>#REF!</v>
      </c>
      <c r="O165" s="5" t="e">
        <f>IF(AND(B165=1000, OR(AND(#REF!=#REF!, F165&lt;=#REF!), AND(#REF!=#REF!, F165&lt;=#REF!))), "CR", " ")</f>
        <v>#REF!</v>
      </c>
      <c r="P165" s="5" t="e">
        <f>IF(AND(B165=1500, OR(AND(#REF!=#REF!, F165&lt;=#REF!), AND(#REF!=#REF!, F165&lt;=#REF!), AND(#REF!=#REF!, F165&lt;=#REF!), AND(#REF!=#REF!, F165&lt;=#REF!), AND(#REF!=#REF!, F165&lt;=#REF!))), "CR", " ")</f>
        <v>#REF!</v>
      </c>
      <c r="Q165" s="5" t="e">
        <f>IF(AND(B165="1600 (Mile)",OR(AND(#REF!=#REF!,F165&lt;=#REF!),AND(#REF!=#REF!,F165&lt;=#REF!),AND(#REF!=#REF!,F165&lt;=#REF!),AND(#REF!=#REF!,F165&lt;=#REF!))),"CR"," ")</f>
        <v>#REF!</v>
      </c>
      <c r="R165" s="5" t="e">
        <f>IF(AND(B165=3000, OR(AND(#REF!=#REF!, F165&lt;=#REF!), AND(#REF!=#REF!, F165&lt;=#REF!), AND(#REF!=#REF!, F165&lt;=#REF!), AND(#REF!=#REF!, F165&lt;=#REF!))), "CR", " ")</f>
        <v>#REF!</v>
      </c>
      <c r="S165" s="5" t="e">
        <f>IF(AND(B165=5000, OR(AND(#REF!=#REF!, F165&lt;=#REF!), AND(#REF!=#REF!, F165&lt;=#REF!))), "CR", " ")</f>
        <v>#REF!</v>
      </c>
      <c r="T165" s="4" t="e">
        <f>IF(AND(B165=10000, OR(AND(#REF!=#REF!, F165&lt;=#REF!), AND(#REF!=#REF!, F165&lt;=#REF!))), "CR", " ")</f>
        <v>#REF!</v>
      </c>
      <c r="U165" s="4" t="e">
        <f>IF(AND(B165="high jump", OR(AND(#REF!=#REF!, F165&gt;=#REF!), AND(#REF!=#REF!, F165&gt;=#REF!), AND(#REF!=#REF!, F165&gt;=#REF!), AND(#REF!=#REF!, F165&gt;=#REF!), AND(#REF!=#REF!, F165&gt;=#REF!))), "CR", " ")</f>
        <v>#REF!</v>
      </c>
      <c r="V165" s="4" t="e">
        <f>IF(AND(B165="long jump", OR(AND(#REF!=#REF!, F165&gt;=#REF!), AND(#REF!=#REF!, F165&gt;=#REF!), AND(#REF!=#REF!, F165&gt;=#REF!), AND(#REF!=#REF!, F165&gt;=#REF!), AND(#REF!=#REF!, F165&gt;=#REF!))), "CR", " ")</f>
        <v>#REF!</v>
      </c>
      <c r="W165" s="4" t="e">
        <f>IF(AND(B165="triple jump", OR(AND(#REF!=#REF!, F165&gt;=#REF!), AND(#REF!=#REF!, F165&gt;=#REF!), AND(#REF!=#REF!, F165&gt;=#REF!), AND(#REF!=#REF!, F165&gt;=#REF!), AND(#REF!=#REF!, F165&gt;=#REF!))), "CR", " ")</f>
        <v>#REF!</v>
      </c>
      <c r="X165" s="4" t="e">
        <f>IF(AND(B165="pole vault", OR(AND(#REF!=#REF!, F165&gt;=#REF!), AND(#REF!=#REF!, F165&gt;=#REF!), AND(#REF!=#REF!, F165&gt;=#REF!), AND(#REF!=#REF!, F165&gt;=#REF!), AND(#REF!=#REF!, F165&gt;=#REF!))), "CR", " ")</f>
        <v>#REF!</v>
      </c>
      <c r="Y165" s="4" t="e">
        <f>IF(AND(B165="discus 1",#REF! =#REF!, F165&gt;=#REF!), "CR", " ")</f>
        <v>#REF!</v>
      </c>
      <c r="Z165" s="4" t="e">
        <f>IF(AND(B165="discus 1.25",#REF! =#REF!, F165&gt;=#REF!), "CR", " ")</f>
        <v>#REF!</v>
      </c>
      <c r="AA165" s="4" t="e">
        <f>IF(AND(B165="discus 1.5",#REF! =#REF!, F165&gt;=#REF!), "CR", " ")</f>
        <v>#REF!</v>
      </c>
      <c r="AB165" s="4" t="e">
        <f>IF(AND(B165="discus 1.75",#REF! =#REF!, F165&gt;=#REF!), "CR", " ")</f>
        <v>#REF!</v>
      </c>
      <c r="AC165" s="4" t="e">
        <f>IF(AND(B165="discus 2",#REF! =#REF!, F165&gt;=#REF!), "CR", " ")</f>
        <v>#REF!</v>
      </c>
      <c r="AD165" s="4" t="e">
        <f>IF(AND(B165="hammer 4",#REF! =#REF!, F165&gt;=#REF!), "CR", " ")</f>
        <v>#REF!</v>
      </c>
      <c r="AE165" s="4" t="e">
        <f>IF(AND(B165="hammer 5",#REF! =#REF!, F165&gt;=#REF!), "CR", " ")</f>
        <v>#REF!</v>
      </c>
      <c r="AF165" s="4" t="e">
        <f>IF(AND(B165="hammer 6",#REF! =#REF!, F165&gt;=#REF!), "CR", " ")</f>
        <v>#REF!</v>
      </c>
      <c r="AG165" s="4" t="e">
        <f>IF(AND(B165="hammer 7.26",#REF! =#REF!, F165&gt;=#REF!), "CR", " ")</f>
        <v>#REF!</v>
      </c>
      <c r="AH165" s="4" t="e">
        <f>IF(AND(B165="javelin 400",#REF! =#REF!, F165&gt;=#REF!), "CR", " ")</f>
        <v>#REF!</v>
      </c>
      <c r="AI165" s="4" t="e">
        <f>IF(AND(B165="javelin 600",#REF! =#REF!, F165&gt;=#REF!), "CR", " ")</f>
        <v>#REF!</v>
      </c>
      <c r="AJ165" s="4" t="e">
        <f>IF(AND(B165="javelin 700",#REF! =#REF!, F165&gt;=#REF!), "CR", " ")</f>
        <v>#REF!</v>
      </c>
      <c r="AK165" s="4" t="e">
        <f>IF(AND(B165="javelin 800", OR(AND(#REF!=#REF!, F165&gt;=#REF!), AND(#REF!=#REF!, F165&gt;=#REF!))), "CR", " ")</f>
        <v>#REF!</v>
      </c>
      <c r="AL165" s="4" t="e">
        <f>IF(AND(B165="shot 3",#REF! =#REF!, F165&gt;=#REF!), "CR", " ")</f>
        <v>#REF!</v>
      </c>
      <c r="AM165" s="4" t="e">
        <f>IF(AND(B165="shot 4",#REF! =#REF!, F165&gt;=#REF!), "CR", " ")</f>
        <v>#REF!</v>
      </c>
      <c r="AN165" s="4" t="e">
        <f>IF(AND(B165="shot 5",#REF! =#REF!, F165&gt;=#REF!), "CR", " ")</f>
        <v>#REF!</v>
      </c>
      <c r="AO165" s="4" t="e">
        <f>IF(AND(B165="shot 6",#REF! =#REF!, F165&gt;=#REF!), "CR", " ")</f>
        <v>#REF!</v>
      </c>
      <c r="AP165" s="4" t="e">
        <f>IF(AND(B165="shot 7.26",#REF! =#REF!, F165&gt;=#REF!), "CR", " ")</f>
        <v>#REF!</v>
      </c>
      <c r="AQ165" s="4" t="e">
        <f>IF(AND(B165="60H",OR(AND(#REF!=#REF!,F165&lt;=#REF!),AND(#REF!=#REF!,F165&lt;=#REF!),AND(#REF!=#REF!,F165&lt;=#REF!),AND(#REF!=#REF!,F165&lt;=#REF!),AND(#REF!=#REF!,F165&lt;=#REF!))),"CR"," ")</f>
        <v>#REF!</v>
      </c>
      <c r="AR165" s="4" t="e">
        <f>IF(AND(B165="75H", AND(#REF!=#REF!, F165&lt;=#REF!)), "CR", " ")</f>
        <v>#REF!</v>
      </c>
      <c r="AS165" s="4" t="e">
        <f>IF(AND(B165="80H", AND(#REF!=#REF!, F165&lt;=#REF!)), "CR", " ")</f>
        <v>#REF!</v>
      </c>
      <c r="AT165" s="4" t="e">
        <f>IF(AND(B165="100H", AND(#REF!=#REF!, F165&lt;=#REF!)), "CR", " ")</f>
        <v>#REF!</v>
      </c>
      <c r="AU165" s="4" t="e">
        <f>IF(AND(B165="110H", OR(AND(#REF!=#REF!, F165&lt;=#REF!), AND(#REF!=#REF!, F165&lt;=#REF!))), "CR", " ")</f>
        <v>#REF!</v>
      </c>
      <c r="AV165" s="4" t="e">
        <f>IF(AND(B165="400H", OR(AND(#REF!=#REF!, F165&lt;=#REF!), AND(#REF!=#REF!, F165&lt;=#REF!), AND(#REF!=#REF!, F165&lt;=#REF!), AND(#REF!=#REF!, F165&lt;=#REF!))), "CR", " ")</f>
        <v>#REF!</v>
      </c>
      <c r="AW165" s="4" t="e">
        <f>IF(AND(B165="1500SC", AND(#REF!=#REF!, F165&lt;=#REF!)), "CR", " ")</f>
        <v>#REF!</v>
      </c>
      <c r="AX165" s="4" t="e">
        <f>IF(AND(B165="2000SC", OR(AND(#REF!=#REF!, F165&lt;=#REF!), AND(#REF!=#REF!, F165&lt;=#REF!))), "CR", " ")</f>
        <v>#REF!</v>
      </c>
      <c r="AY165" s="4" t="e">
        <f>IF(AND(B165="3000SC", OR(AND(#REF!=#REF!, F165&lt;=#REF!), AND(#REF!=#REF!, F165&lt;=#REF!))), "CR", " ")</f>
        <v>#REF!</v>
      </c>
      <c r="AZ165" s="5" t="e">
        <f>IF(AND(B165="4x100", OR(AND(#REF!=#REF!, F165&lt;=#REF!), AND(#REF!=#REF!, F165&lt;=#REF!), AND(#REF!=#REF!, F165&lt;=#REF!), AND(#REF!=#REF!, F165&lt;=#REF!), AND(#REF!=#REF!, F165&lt;=#REF!))), "CR", " ")</f>
        <v>#REF!</v>
      </c>
      <c r="BA165" s="5" t="e">
        <f>IF(AND(B165="4x200", OR(AND(#REF!=#REF!, F165&lt;=#REF!), AND(#REF!=#REF!, F165&lt;=#REF!), AND(#REF!=#REF!, F165&lt;=#REF!), AND(#REF!=#REF!, F165&lt;=#REF!), AND(#REF!=#REF!, F165&lt;=#REF!))), "CR", " ")</f>
        <v>#REF!</v>
      </c>
      <c r="BB165" s="5" t="e">
        <f>IF(AND(B165="4x300", AND(#REF!=#REF!, F165&lt;=#REF!)), "CR", " ")</f>
        <v>#REF!</v>
      </c>
      <c r="BC165" s="5" t="e">
        <f>IF(AND(B165="4x400", OR(AND(#REF!=#REF!, F165&lt;=#REF!), AND(#REF!=#REF!, F165&lt;=#REF!), AND(#REF!=#REF!, F165&lt;=#REF!), AND(#REF!=#REF!, F165&lt;=#REF!))), "CR", " ")</f>
        <v>#REF!</v>
      </c>
      <c r="BD165" s="5" t="e">
        <f>IF(AND(B165="3x800", OR(AND(#REF!=#REF!, F165&lt;=#REF!), AND(#REF!=#REF!, F165&lt;=#REF!), AND(#REF!=#REF!, F165&lt;=#REF!))), "CR", " ")</f>
        <v>#REF!</v>
      </c>
      <c r="BE165" s="5" t="e">
        <f>IF(AND(B165="pentathlon", OR(AND(#REF!=#REF!, F165&gt;=#REF!), AND(#REF!=#REF!, F165&gt;=#REF!),AND(#REF!=#REF!, F165&gt;=#REF!),AND(#REF!=#REF!, F165&gt;=#REF!))), "CR", " ")</f>
        <v>#REF!</v>
      </c>
      <c r="BF165" s="5" t="e">
        <f>IF(AND(B165="heptathlon", OR(AND(#REF!=#REF!, F165&gt;=#REF!), AND(#REF!=#REF!, F165&gt;=#REF!))), "CR", " ")</f>
        <v>#REF!</v>
      </c>
      <c r="BG165" s="5" t="e">
        <f>IF(AND(B165="decathlon", OR(AND(#REF!=#REF!, F165&gt;=#REF!), AND(#REF!=#REF!, F165&gt;=#REF!),AND(#REF!=#REF!, F165&gt;=#REF!))), "CR", " ")</f>
        <v>#REF!</v>
      </c>
    </row>
    <row r="166" spans="1:59" hidden="1">
      <c r="A166" s="1" t="e">
        <f>#REF!</f>
        <v>#REF!</v>
      </c>
      <c r="B166" s="2">
        <v>1500</v>
      </c>
      <c r="C166" s="1" t="s">
        <v>48</v>
      </c>
      <c r="D166" s="1" t="s">
        <v>11</v>
      </c>
      <c r="E166" s="6" t="s">
        <v>8</v>
      </c>
      <c r="F166" s="8" t="s">
        <v>218</v>
      </c>
      <c r="G166" s="10">
        <v>44710</v>
      </c>
      <c r="H166" s="2" t="s">
        <v>155</v>
      </c>
      <c r="I166" s="2" t="s">
        <v>216</v>
      </c>
      <c r="J166" s="5" t="e">
        <f>IF(AND(B166=100, OR(AND(#REF!=#REF!, F166&lt;=#REF!), AND(#REF!=#REF!, F166&lt;=#REF!), AND(#REF!=#REF!, F166&lt;=#REF!), AND(#REF!=#REF!, F166&lt;=#REF!), AND(#REF!=#REF!, F166&lt;=#REF!))), "CR", " ")</f>
        <v>#REF!</v>
      </c>
      <c r="K166" s="5" t="e">
        <f>IF(AND(B166=200, OR(AND(#REF!=#REF!, F166&lt;=#REF!), AND(#REF!=#REF!, F166&lt;=#REF!), AND(#REF!=#REF!, F166&lt;=#REF!), AND(#REF!=#REF!, F166&lt;=#REF!), AND(#REF!=#REF!, F166&lt;=#REF!))), "CR", " ")</f>
        <v>#REF!</v>
      </c>
      <c r="L166" s="5" t="e">
        <f>IF(AND(B166=300, OR(AND(#REF!=#REF!, F166&lt;=#REF!), AND(#REF!=#REF!, F166&lt;=#REF!))), "CR", " ")</f>
        <v>#REF!</v>
      </c>
      <c r="M166" s="5" t="e">
        <f>IF(AND(B166=400, OR(AND(#REF!=#REF!, F166&lt;=#REF!), AND(#REF!=#REF!, F166&lt;=#REF!), AND(#REF!=#REF!, F166&lt;=#REF!), AND(#REF!=#REF!, F166&lt;=#REF!))), "CR", " ")</f>
        <v>#REF!</v>
      </c>
      <c r="N166" s="5" t="e">
        <f>IF(AND(B166=800, OR(AND(#REF!=#REF!, F166&lt;=#REF!), AND(#REF!=#REF!, F166&lt;=#REF!), AND(#REF!=#REF!, F166&lt;=#REF!), AND(#REF!=#REF!, F166&lt;=#REF!), AND(#REF!=#REF!, F166&lt;=#REF!))), "CR", " ")</f>
        <v>#REF!</v>
      </c>
      <c r="O166" s="5" t="e">
        <f>IF(AND(B166=1000, OR(AND(#REF!=#REF!, F166&lt;=#REF!), AND(#REF!=#REF!, F166&lt;=#REF!))), "CR", " ")</f>
        <v>#REF!</v>
      </c>
      <c r="P166" s="5" t="e">
        <f>IF(AND(B166=1500, OR(AND(#REF!=#REF!, F166&lt;=#REF!), AND(#REF!=#REF!, F166&lt;=#REF!), AND(#REF!=#REF!, F166&lt;=#REF!), AND(#REF!=#REF!, F166&lt;=#REF!), AND(#REF!=#REF!, F166&lt;=#REF!))), "CR", " ")</f>
        <v>#REF!</v>
      </c>
      <c r="Q166" s="5" t="e">
        <f>IF(AND(B166="1600 (Mile)",OR(AND(#REF!=#REF!,F166&lt;=#REF!),AND(#REF!=#REF!,F166&lt;=#REF!),AND(#REF!=#REF!,F166&lt;=#REF!),AND(#REF!=#REF!,F166&lt;=#REF!))),"CR"," ")</f>
        <v>#REF!</v>
      </c>
      <c r="R166" s="5" t="e">
        <f>IF(AND(B166=3000, OR(AND(#REF!=#REF!, F166&lt;=#REF!), AND(#REF!=#REF!, F166&lt;=#REF!), AND(#REF!=#REF!, F166&lt;=#REF!), AND(#REF!=#REF!, F166&lt;=#REF!))), "CR", " ")</f>
        <v>#REF!</v>
      </c>
      <c r="S166" s="5" t="e">
        <f>IF(AND(B166=5000, OR(AND(#REF!=#REF!, F166&lt;=#REF!), AND(#REF!=#REF!, F166&lt;=#REF!))), "CR", " ")</f>
        <v>#REF!</v>
      </c>
      <c r="T166" s="4" t="e">
        <f>IF(AND(B166=10000, OR(AND(#REF!=#REF!, F166&lt;=#REF!), AND(#REF!=#REF!, F166&lt;=#REF!))), "CR", " ")</f>
        <v>#REF!</v>
      </c>
      <c r="U166" s="4" t="e">
        <f>IF(AND(B166="high jump", OR(AND(#REF!=#REF!, F166&gt;=#REF!), AND(#REF!=#REF!, F166&gt;=#REF!), AND(#REF!=#REF!, F166&gt;=#REF!), AND(#REF!=#REF!, F166&gt;=#REF!), AND(#REF!=#REF!, F166&gt;=#REF!))), "CR", " ")</f>
        <v>#REF!</v>
      </c>
      <c r="V166" s="4" t="e">
        <f>IF(AND(B166="long jump", OR(AND(#REF!=#REF!, F166&gt;=#REF!), AND(#REF!=#REF!, F166&gt;=#REF!), AND(#REF!=#REF!, F166&gt;=#REF!), AND(#REF!=#REF!, F166&gt;=#REF!), AND(#REF!=#REF!, F166&gt;=#REF!))), "CR", " ")</f>
        <v>#REF!</v>
      </c>
      <c r="W166" s="4" t="e">
        <f>IF(AND(B166="triple jump", OR(AND(#REF!=#REF!, F166&gt;=#REF!), AND(#REF!=#REF!, F166&gt;=#REF!), AND(#REF!=#REF!, F166&gt;=#REF!), AND(#REF!=#REF!, F166&gt;=#REF!), AND(#REF!=#REF!, F166&gt;=#REF!))), "CR", " ")</f>
        <v>#REF!</v>
      </c>
      <c r="X166" s="4" t="e">
        <f>IF(AND(B166="pole vault", OR(AND(#REF!=#REF!, F166&gt;=#REF!), AND(#REF!=#REF!, F166&gt;=#REF!), AND(#REF!=#REF!, F166&gt;=#REF!), AND(#REF!=#REF!, F166&gt;=#REF!), AND(#REF!=#REF!, F166&gt;=#REF!))), "CR", " ")</f>
        <v>#REF!</v>
      </c>
      <c r="Y166" s="4" t="e">
        <f>IF(AND(B166="discus 1",#REF! =#REF!, F166&gt;=#REF!), "CR", " ")</f>
        <v>#REF!</v>
      </c>
      <c r="Z166" s="4" t="e">
        <f>IF(AND(B166="discus 1.25",#REF! =#REF!, F166&gt;=#REF!), "CR", " ")</f>
        <v>#REF!</v>
      </c>
      <c r="AA166" s="4" t="e">
        <f>IF(AND(B166="discus 1.5",#REF! =#REF!, F166&gt;=#REF!), "CR", " ")</f>
        <v>#REF!</v>
      </c>
      <c r="AB166" s="4" t="e">
        <f>IF(AND(B166="discus 1.75",#REF! =#REF!, F166&gt;=#REF!), "CR", " ")</f>
        <v>#REF!</v>
      </c>
      <c r="AC166" s="4" t="e">
        <f>IF(AND(B166="discus 2",#REF! =#REF!, F166&gt;=#REF!), "CR", " ")</f>
        <v>#REF!</v>
      </c>
      <c r="AD166" s="4" t="e">
        <f>IF(AND(B166="hammer 4",#REF! =#REF!, F166&gt;=#REF!), "CR", " ")</f>
        <v>#REF!</v>
      </c>
      <c r="AE166" s="4" t="e">
        <f>IF(AND(B166="hammer 5",#REF! =#REF!, F166&gt;=#REF!), "CR", " ")</f>
        <v>#REF!</v>
      </c>
      <c r="AF166" s="4" t="e">
        <f>IF(AND(B166="hammer 6",#REF! =#REF!, F166&gt;=#REF!), "CR", " ")</f>
        <v>#REF!</v>
      </c>
      <c r="AG166" s="4" t="e">
        <f>IF(AND(B166="hammer 7.26",#REF! =#REF!, F166&gt;=#REF!), "CR", " ")</f>
        <v>#REF!</v>
      </c>
      <c r="AH166" s="4" t="e">
        <f>IF(AND(B166="javelin 400",#REF! =#REF!, F166&gt;=#REF!), "CR", " ")</f>
        <v>#REF!</v>
      </c>
      <c r="AI166" s="4" t="e">
        <f>IF(AND(B166="javelin 600",#REF! =#REF!, F166&gt;=#REF!), "CR", " ")</f>
        <v>#REF!</v>
      </c>
      <c r="AJ166" s="4" t="e">
        <f>IF(AND(B166="javelin 700",#REF! =#REF!, F166&gt;=#REF!), "CR", " ")</f>
        <v>#REF!</v>
      </c>
      <c r="AK166" s="4" t="e">
        <f>IF(AND(B166="javelin 800", OR(AND(#REF!=#REF!, F166&gt;=#REF!), AND(#REF!=#REF!, F166&gt;=#REF!))), "CR", " ")</f>
        <v>#REF!</v>
      </c>
      <c r="AL166" s="4" t="e">
        <f>IF(AND(B166="shot 3",#REF! =#REF!, F166&gt;=#REF!), "CR", " ")</f>
        <v>#REF!</v>
      </c>
      <c r="AM166" s="4" t="e">
        <f>IF(AND(B166="shot 4",#REF! =#REF!, F166&gt;=#REF!), "CR", " ")</f>
        <v>#REF!</v>
      </c>
      <c r="AN166" s="4" t="e">
        <f>IF(AND(B166="shot 5",#REF! =#REF!, F166&gt;=#REF!), "CR", " ")</f>
        <v>#REF!</v>
      </c>
      <c r="AO166" s="4" t="e">
        <f>IF(AND(B166="shot 6",#REF! =#REF!, F166&gt;=#REF!), "CR", " ")</f>
        <v>#REF!</v>
      </c>
      <c r="AP166" s="4" t="e">
        <f>IF(AND(B166="shot 7.26",#REF! =#REF!, F166&gt;=#REF!), "CR", " ")</f>
        <v>#REF!</v>
      </c>
      <c r="AQ166" s="4" t="e">
        <f>IF(AND(B166="60H",OR(AND(#REF!=#REF!,F166&lt;=#REF!),AND(#REF!=#REF!,F166&lt;=#REF!),AND(#REF!=#REF!,F166&lt;=#REF!),AND(#REF!=#REF!,F166&lt;=#REF!),AND(#REF!=#REF!,F166&lt;=#REF!))),"CR"," ")</f>
        <v>#REF!</v>
      </c>
      <c r="AR166" s="4" t="e">
        <f>IF(AND(B166="75H", AND(#REF!=#REF!, F166&lt;=#REF!)), "CR", " ")</f>
        <v>#REF!</v>
      </c>
      <c r="AS166" s="4" t="e">
        <f>IF(AND(B166="80H", AND(#REF!=#REF!, F166&lt;=#REF!)), "CR", " ")</f>
        <v>#REF!</v>
      </c>
      <c r="AT166" s="4" t="e">
        <f>IF(AND(B166="100H", AND(#REF!=#REF!, F166&lt;=#REF!)), "CR", " ")</f>
        <v>#REF!</v>
      </c>
      <c r="AU166" s="4" t="e">
        <f>IF(AND(B166="110H", OR(AND(#REF!=#REF!, F166&lt;=#REF!), AND(#REF!=#REF!, F166&lt;=#REF!))), "CR", " ")</f>
        <v>#REF!</v>
      </c>
      <c r="AV166" s="4" t="e">
        <f>IF(AND(B166="400H", OR(AND(#REF!=#REF!, F166&lt;=#REF!), AND(#REF!=#REF!, F166&lt;=#REF!), AND(#REF!=#REF!, F166&lt;=#REF!), AND(#REF!=#REF!, F166&lt;=#REF!))), "CR", " ")</f>
        <v>#REF!</v>
      </c>
      <c r="AW166" s="4" t="e">
        <f>IF(AND(B166="1500SC", AND(#REF!=#REF!, F166&lt;=#REF!)), "CR", " ")</f>
        <v>#REF!</v>
      </c>
      <c r="AX166" s="4" t="e">
        <f>IF(AND(B166="2000SC", OR(AND(#REF!=#REF!, F166&lt;=#REF!), AND(#REF!=#REF!, F166&lt;=#REF!))), "CR", " ")</f>
        <v>#REF!</v>
      </c>
      <c r="AY166" s="4" t="e">
        <f>IF(AND(B166="3000SC", OR(AND(#REF!=#REF!, F166&lt;=#REF!), AND(#REF!=#REF!, F166&lt;=#REF!))), "CR", " ")</f>
        <v>#REF!</v>
      </c>
      <c r="AZ166" s="5" t="e">
        <f>IF(AND(B166="4x100", OR(AND(#REF!=#REF!, F166&lt;=#REF!), AND(#REF!=#REF!, F166&lt;=#REF!), AND(#REF!=#REF!, F166&lt;=#REF!), AND(#REF!=#REF!, F166&lt;=#REF!), AND(#REF!=#REF!, F166&lt;=#REF!))), "CR", " ")</f>
        <v>#REF!</v>
      </c>
      <c r="BA166" s="5" t="e">
        <f>IF(AND(B166="4x200", OR(AND(#REF!=#REF!, F166&lt;=#REF!), AND(#REF!=#REF!, F166&lt;=#REF!), AND(#REF!=#REF!, F166&lt;=#REF!), AND(#REF!=#REF!, F166&lt;=#REF!), AND(#REF!=#REF!, F166&lt;=#REF!))), "CR", " ")</f>
        <v>#REF!</v>
      </c>
      <c r="BB166" s="5" t="e">
        <f>IF(AND(B166="4x300", AND(#REF!=#REF!, F166&lt;=#REF!)), "CR", " ")</f>
        <v>#REF!</v>
      </c>
      <c r="BC166" s="5" t="e">
        <f>IF(AND(B166="4x400", OR(AND(#REF!=#REF!, F166&lt;=#REF!), AND(#REF!=#REF!, F166&lt;=#REF!), AND(#REF!=#REF!, F166&lt;=#REF!), AND(#REF!=#REF!, F166&lt;=#REF!))), "CR", " ")</f>
        <v>#REF!</v>
      </c>
      <c r="BD166" s="5" t="e">
        <f>IF(AND(B166="3x800", OR(AND(#REF!=#REF!, F166&lt;=#REF!), AND(#REF!=#REF!, F166&lt;=#REF!), AND(#REF!=#REF!, F166&lt;=#REF!))), "CR", " ")</f>
        <v>#REF!</v>
      </c>
      <c r="BE166" s="5" t="e">
        <f>IF(AND(B166="pentathlon", OR(AND(#REF!=#REF!, F166&gt;=#REF!), AND(#REF!=#REF!, F166&gt;=#REF!),AND(#REF!=#REF!, F166&gt;=#REF!),AND(#REF!=#REF!, F166&gt;=#REF!))), "CR", " ")</f>
        <v>#REF!</v>
      </c>
      <c r="BF166" s="5" t="e">
        <f>IF(AND(B166="heptathlon", OR(AND(#REF!=#REF!, F166&gt;=#REF!), AND(#REF!=#REF!, F166&gt;=#REF!))), "CR", " ")</f>
        <v>#REF!</v>
      </c>
      <c r="BG166" s="5" t="e">
        <f>IF(AND(B166="decathlon", OR(AND(#REF!=#REF!, F166&gt;=#REF!), AND(#REF!=#REF!, F166&gt;=#REF!),AND(#REF!=#REF!, F166&gt;=#REF!))), "CR", " ")</f>
        <v>#REF!</v>
      </c>
    </row>
    <row r="167" spans="1:59" hidden="1">
      <c r="B167" s="2">
        <v>1500</v>
      </c>
      <c r="C167" s="1" t="s">
        <v>263</v>
      </c>
      <c r="D167" s="1" t="s">
        <v>264</v>
      </c>
      <c r="E167" s="6" t="s">
        <v>4</v>
      </c>
      <c r="F167" s="8" t="s">
        <v>364</v>
      </c>
      <c r="G167" s="10">
        <v>44808</v>
      </c>
      <c r="H167" s="1" t="s">
        <v>363</v>
      </c>
      <c r="I167" s="1" t="s">
        <v>394</v>
      </c>
      <c r="N167" s="1"/>
      <c r="O167" s="1"/>
      <c r="P167" s="1"/>
      <c r="Q167" s="1"/>
      <c r="R167" s="1"/>
      <c r="S167" s="1"/>
    </row>
    <row r="168" spans="1:59">
      <c r="B168" s="2">
        <v>1500</v>
      </c>
      <c r="C168" s="1" t="s">
        <v>94</v>
      </c>
      <c r="D168" s="1" t="s">
        <v>95</v>
      </c>
      <c r="E168" s="6" t="s">
        <v>5</v>
      </c>
      <c r="F168" s="8" t="s">
        <v>289</v>
      </c>
      <c r="G168" s="10">
        <v>44736</v>
      </c>
      <c r="H168" s="2" t="s">
        <v>128</v>
      </c>
      <c r="I168" s="2" t="s">
        <v>165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5"/>
      <c r="BA168" s="5"/>
      <c r="BB168" s="5"/>
      <c r="BC168" s="5"/>
      <c r="BD168" s="5"/>
      <c r="BE168" s="5"/>
      <c r="BF168" s="5"/>
      <c r="BG168" s="5"/>
    </row>
    <row r="169" spans="1:59">
      <c r="A169" s="1" t="e">
        <f>#REF!</f>
        <v>#REF!</v>
      </c>
      <c r="B169" s="2">
        <v>1500</v>
      </c>
      <c r="C169" s="1" t="s">
        <v>62</v>
      </c>
      <c r="D169" s="1" t="s">
        <v>63</v>
      </c>
      <c r="E169" s="6" t="s">
        <v>5</v>
      </c>
      <c r="F169" s="8" t="s">
        <v>341</v>
      </c>
      <c r="G169" s="10">
        <v>44800</v>
      </c>
      <c r="H169" s="1" t="s">
        <v>155</v>
      </c>
      <c r="I169" s="1" t="s">
        <v>332</v>
      </c>
      <c r="J169" s="5" t="e">
        <f>IF(AND(B169=100, OR(AND(#REF!=#REF!, F169&lt;=#REF!), AND(#REF!=#REF!, F169&lt;=#REF!), AND(#REF!=#REF!, F169&lt;=#REF!), AND(#REF!=#REF!, F169&lt;=#REF!), AND(#REF!=#REF!, F169&lt;=#REF!))), "CR", " ")</f>
        <v>#REF!</v>
      </c>
      <c r="K169" s="5" t="e">
        <f>IF(AND(B169=200, OR(AND(#REF!=#REF!, F169&lt;=#REF!), AND(#REF!=#REF!, F169&lt;=#REF!), AND(#REF!=#REF!, F169&lt;=#REF!), AND(#REF!=#REF!, F169&lt;=#REF!), AND(#REF!=#REF!, F169&lt;=#REF!))), "CR", " ")</f>
        <v>#REF!</v>
      </c>
      <c r="L169" s="5" t="e">
        <f>IF(AND(B169=300, OR(AND(#REF!=#REF!, F169&lt;=#REF!), AND(#REF!=#REF!, F169&lt;=#REF!))), "CR", " ")</f>
        <v>#REF!</v>
      </c>
      <c r="M169" s="5" t="e">
        <f>IF(AND(B169=400, OR(AND(#REF!=#REF!, F169&lt;=#REF!), AND(#REF!=#REF!, F169&lt;=#REF!), AND(#REF!=#REF!, F169&lt;=#REF!), AND(#REF!=#REF!, F169&lt;=#REF!))), "CR", " ")</f>
        <v>#REF!</v>
      </c>
      <c r="N169" s="5" t="e">
        <f>IF(AND(B169=800, OR(AND(#REF!=#REF!, F169&lt;=#REF!), AND(#REF!=#REF!, F169&lt;=#REF!), AND(#REF!=#REF!, F169&lt;=#REF!), AND(#REF!=#REF!, F169&lt;=#REF!), AND(#REF!=#REF!, F169&lt;=#REF!))), "CR", " ")</f>
        <v>#REF!</v>
      </c>
      <c r="O169" s="5" t="e">
        <f>IF(AND(B169=1000, OR(AND(#REF!=#REF!, F169&lt;=#REF!), AND(#REF!=#REF!, F169&lt;=#REF!))), "CR", " ")</f>
        <v>#REF!</v>
      </c>
      <c r="P169" s="5" t="e">
        <f>IF(AND(B169=1500, OR(AND(#REF!=#REF!, F169&lt;=#REF!), AND(#REF!=#REF!, F169&lt;=#REF!), AND(#REF!=#REF!, F169&lt;=#REF!), AND(#REF!=#REF!, F169&lt;=#REF!), AND(#REF!=#REF!, F169&lt;=#REF!))), "CR", " ")</f>
        <v>#REF!</v>
      </c>
      <c r="Q169" s="5" t="e">
        <f>IF(AND(B169="1600 (Mile)",OR(AND(#REF!=#REF!,F169&lt;=#REF!),AND(#REF!=#REF!,F169&lt;=#REF!),AND(#REF!=#REF!,F169&lt;=#REF!),AND(#REF!=#REF!,F169&lt;=#REF!))),"CR"," ")</f>
        <v>#REF!</v>
      </c>
      <c r="R169" s="5" t="e">
        <f>IF(AND(B169=3000, OR(AND(#REF!=#REF!, F169&lt;=#REF!), AND(#REF!=#REF!, F169&lt;=#REF!), AND(#REF!=#REF!, F169&lt;=#REF!), AND(#REF!=#REF!, F169&lt;=#REF!))), "CR", " ")</f>
        <v>#REF!</v>
      </c>
      <c r="S169" s="5" t="e">
        <f>IF(AND(B169=5000, OR(AND(#REF!=#REF!, F169&lt;=#REF!), AND(#REF!=#REF!, F169&lt;=#REF!))), "CR", " ")</f>
        <v>#REF!</v>
      </c>
      <c r="T169" s="4" t="e">
        <f>IF(AND(B169=10000, OR(AND(#REF!=#REF!, F169&lt;=#REF!), AND(#REF!=#REF!, F169&lt;=#REF!))), "CR", " ")</f>
        <v>#REF!</v>
      </c>
      <c r="U169" s="4" t="e">
        <f>IF(AND(B169="high jump", OR(AND(#REF!=#REF!, F169&gt;=#REF!), AND(#REF!=#REF!, F169&gt;=#REF!), AND(#REF!=#REF!, F169&gt;=#REF!), AND(#REF!=#REF!, F169&gt;=#REF!), AND(#REF!=#REF!, F169&gt;=#REF!))), "CR", " ")</f>
        <v>#REF!</v>
      </c>
      <c r="V169" s="4" t="e">
        <f>IF(AND(B169="long jump", OR(AND(#REF!=#REF!, F169&gt;=#REF!), AND(#REF!=#REF!, F169&gt;=#REF!), AND(#REF!=#REF!, F169&gt;=#REF!), AND(#REF!=#REF!, F169&gt;=#REF!), AND(#REF!=#REF!, F169&gt;=#REF!))), "CR", " ")</f>
        <v>#REF!</v>
      </c>
      <c r="W169" s="4" t="e">
        <f>IF(AND(B169="triple jump", OR(AND(#REF!=#REF!, F169&gt;=#REF!), AND(#REF!=#REF!, F169&gt;=#REF!), AND(#REF!=#REF!, F169&gt;=#REF!), AND(#REF!=#REF!, F169&gt;=#REF!), AND(#REF!=#REF!, F169&gt;=#REF!))), "CR", " ")</f>
        <v>#REF!</v>
      </c>
      <c r="X169" s="4" t="e">
        <f>IF(AND(B169="pole vault", OR(AND(#REF!=#REF!, F169&gt;=#REF!), AND(#REF!=#REF!, F169&gt;=#REF!), AND(#REF!=#REF!, F169&gt;=#REF!), AND(#REF!=#REF!, F169&gt;=#REF!), AND(#REF!=#REF!, F169&gt;=#REF!))), "CR", " ")</f>
        <v>#REF!</v>
      </c>
      <c r="Y169" s="4" t="e">
        <f>IF(AND(B169="discus 1",#REF! =#REF!, F169&gt;=#REF!), "CR", " ")</f>
        <v>#REF!</v>
      </c>
      <c r="Z169" s="4" t="e">
        <f>IF(AND(B169="discus 1.25",#REF! =#REF!, F169&gt;=#REF!), "CR", " ")</f>
        <v>#REF!</v>
      </c>
      <c r="AA169" s="4" t="e">
        <f>IF(AND(B169="discus 1.5",#REF! =#REF!, F169&gt;=#REF!), "CR", " ")</f>
        <v>#REF!</v>
      </c>
      <c r="AB169" s="4" t="e">
        <f>IF(AND(B169="discus 1.75",#REF! =#REF!, F169&gt;=#REF!), "CR", " ")</f>
        <v>#REF!</v>
      </c>
      <c r="AC169" s="4" t="e">
        <f>IF(AND(B169="discus 2",#REF! =#REF!, F169&gt;=#REF!), "CR", " ")</f>
        <v>#REF!</v>
      </c>
      <c r="AD169" s="4" t="e">
        <f>IF(AND(B169="hammer 4",#REF! =#REF!, F169&gt;=#REF!), "CR", " ")</f>
        <v>#REF!</v>
      </c>
      <c r="AE169" s="4" t="e">
        <f>IF(AND(B169="hammer 5",#REF! =#REF!, F169&gt;=#REF!), "CR", " ")</f>
        <v>#REF!</v>
      </c>
      <c r="AF169" s="4" t="e">
        <f>IF(AND(B169="hammer 6",#REF! =#REF!, F169&gt;=#REF!), "CR", " ")</f>
        <v>#REF!</v>
      </c>
      <c r="AG169" s="4" t="e">
        <f>IF(AND(B169="hammer 7.26",#REF! =#REF!, F169&gt;=#REF!), "CR", " ")</f>
        <v>#REF!</v>
      </c>
      <c r="AH169" s="4" t="e">
        <f>IF(AND(B169="javelin 400",#REF! =#REF!, F169&gt;=#REF!), "CR", " ")</f>
        <v>#REF!</v>
      </c>
      <c r="AI169" s="4" t="e">
        <f>IF(AND(B169="javelin 600",#REF! =#REF!, F169&gt;=#REF!), "CR", " ")</f>
        <v>#REF!</v>
      </c>
      <c r="AJ169" s="4" t="e">
        <f>IF(AND(B169="javelin 700",#REF! =#REF!, F169&gt;=#REF!), "CR", " ")</f>
        <v>#REF!</v>
      </c>
      <c r="AK169" s="4" t="e">
        <f>IF(AND(B169="javelin 800", OR(AND(#REF!=#REF!, F169&gt;=#REF!), AND(#REF!=#REF!, F169&gt;=#REF!))), "CR", " ")</f>
        <v>#REF!</v>
      </c>
      <c r="AL169" s="4" t="e">
        <f>IF(AND(B169="shot 3",#REF! =#REF!, F169&gt;=#REF!), "CR", " ")</f>
        <v>#REF!</v>
      </c>
      <c r="AM169" s="4" t="e">
        <f>IF(AND(B169="shot 4",#REF! =#REF!, F169&gt;=#REF!), "CR", " ")</f>
        <v>#REF!</v>
      </c>
      <c r="AN169" s="4" t="e">
        <f>IF(AND(B169="shot 5",#REF! =#REF!, F169&gt;=#REF!), "CR", " ")</f>
        <v>#REF!</v>
      </c>
      <c r="AO169" s="4" t="e">
        <f>IF(AND(B169="shot 6",#REF! =#REF!, F169&gt;=#REF!), "CR", " ")</f>
        <v>#REF!</v>
      </c>
      <c r="AP169" s="4" t="e">
        <f>IF(AND(B169="shot 7.26",#REF! =#REF!, F169&gt;=#REF!), "CR", " ")</f>
        <v>#REF!</v>
      </c>
      <c r="AQ169" s="4" t="e">
        <f>IF(AND(B169="60H",OR(AND(#REF!=#REF!,F169&lt;=#REF!),AND(#REF!=#REF!,F169&lt;=#REF!),AND(#REF!=#REF!,F169&lt;=#REF!),AND(#REF!=#REF!,F169&lt;=#REF!),AND(#REF!=#REF!,F169&lt;=#REF!))),"CR"," ")</f>
        <v>#REF!</v>
      </c>
      <c r="AR169" s="4" t="e">
        <f>IF(AND(B169="75H", AND(#REF!=#REF!, F169&lt;=#REF!)), "CR", " ")</f>
        <v>#REF!</v>
      </c>
      <c r="AS169" s="4" t="e">
        <f>IF(AND(B169="80H", AND(#REF!=#REF!, F169&lt;=#REF!)), "CR", " ")</f>
        <v>#REF!</v>
      </c>
      <c r="AT169" s="4" t="e">
        <f>IF(AND(B169="100H", AND(#REF!=#REF!, F169&lt;=#REF!)), "CR", " ")</f>
        <v>#REF!</v>
      </c>
      <c r="AU169" s="4" t="e">
        <f>IF(AND(B169="110H", OR(AND(#REF!=#REF!, F169&lt;=#REF!), AND(#REF!=#REF!, F169&lt;=#REF!))), "CR", " ")</f>
        <v>#REF!</v>
      </c>
      <c r="AV169" s="4" t="e">
        <f>IF(AND(B169="400H", OR(AND(#REF!=#REF!, F169&lt;=#REF!), AND(#REF!=#REF!, F169&lt;=#REF!), AND(#REF!=#REF!, F169&lt;=#REF!), AND(#REF!=#REF!, F169&lt;=#REF!))), "CR", " ")</f>
        <v>#REF!</v>
      </c>
      <c r="AW169" s="4" t="e">
        <f>IF(AND(B169="1500SC", AND(#REF!=#REF!, F169&lt;=#REF!)), "CR", " ")</f>
        <v>#REF!</v>
      </c>
      <c r="AX169" s="4" t="e">
        <f>IF(AND(B169="2000SC", OR(AND(#REF!=#REF!, F169&lt;=#REF!), AND(#REF!=#REF!, F169&lt;=#REF!))), "CR", " ")</f>
        <v>#REF!</v>
      </c>
      <c r="AY169" s="4" t="e">
        <f>IF(AND(B169="3000SC", OR(AND(#REF!=#REF!, F169&lt;=#REF!), AND(#REF!=#REF!, F169&lt;=#REF!))), "CR", " ")</f>
        <v>#REF!</v>
      </c>
      <c r="AZ169" s="5" t="e">
        <f>IF(AND(B169="4x100", OR(AND(#REF!=#REF!, F169&lt;=#REF!), AND(#REF!=#REF!, F169&lt;=#REF!), AND(#REF!=#REF!, F169&lt;=#REF!), AND(#REF!=#REF!, F169&lt;=#REF!), AND(#REF!=#REF!, F169&lt;=#REF!))), "CR", " ")</f>
        <v>#REF!</v>
      </c>
      <c r="BA169" s="5" t="e">
        <f>IF(AND(B169="4x200", OR(AND(#REF!=#REF!, F169&lt;=#REF!), AND(#REF!=#REF!, F169&lt;=#REF!), AND(#REF!=#REF!, F169&lt;=#REF!), AND(#REF!=#REF!, F169&lt;=#REF!), AND(#REF!=#REF!, F169&lt;=#REF!))), "CR", " ")</f>
        <v>#REF!</v>
      </c>
      <c r="BB169" s="5" t="e">
        <f>IF(AND(B169="4x300", AND(#REF!=#REF!, F169&lt;=#REF!)), "CR", " ")</f>
        <v>#REF!</v>
      </c>
      <c r="BC169" s="5" t="e">
        <f>IF(AND(B169="4x400", OR(AND(#REF!=#REF!, F169&lt;=#REF!), AND(#REF!=#REF!, F169&lt;=#REF!), AND(#REF!=#REF!, F169&lt;=#REF!), AND(#REF!=#REF!, F169&lt;=#REF!))), "CR", " ")</f>
        <v>#REF!</v>
      </c>
      <c r="BD169" s="5" t="e">
        <f>IF(AND(B169="3x800", OR(AND(#REF!=#REF!, F169&lt;=#REF!), AND(#REF!=#REF!, F169&lt;=#REF!), AND(#REF!=#REF!, F169&lt;=#REF!))), "CR", " ")</f>
        <v>#REF!</v>
      </c>
      <c r="BE169" s="5" t="e">
        <f>IF(AND(B169="pentathlon", OR(AND(#REF!=#REF!, F169&gt;=#REF!), AND(#REF!=#REF!, F169&gt;=#REF!),AND(#REF!=#REF!, F169&gt;=#REF!),AND(#REF!=#REF!, F169&gt;=#REF!))), "CR", " ")</f>
        <v>#REF!</v>
      </c>
      <c r="BF169" s="5" t="e">
        <f>IF(AND(B169="heptathlon", OR(AND(#REF!=#REF!, F169&gt;=#REF!), AND(#REF!=#REF!, F169&gt;=#REF!))), "CR", " ")</f>
        <v>#REF!</v>
      </c>
      <c r="BG169" s="5" t="e">
        <f>IF(AND(B169="decathlon", OR(AND(#REF!=#REF!, F169&gt;=#REF!), AND(#REF!=#REF!, F169&gt;=#REF!),AND(#REF!=#REF!, F169&gt;=#REF!))), "CR", " ")</f>
        <v>#REF!</v>
      </c>
    </row>
    <row r="170" spans="1:59" hidden="1">
      <c r="A170" s="1" t="e">
        <f>#REF!</f>
        <v>#REF!</v>
      </c>
      <c r="B170" s="2">
        <v>1500</v>
      </c>
      <c r="C170" s="1" t="s">
        <v>59</v>
      </c>
      <c r="D170" s="1" t="s">
        <v>106</v>
      </c>
      <c r="E170" s="6" t="s">
        <v>83</v>
      </c>
      <c r="F170" s="8" t="s">
        <v>219</v>
      </c>
      <c r="G170" s="10">
        <v>44710</v>
      </c>
      <c r="H170" s="2" t="s">
        <v>155</v>
      </c>
      <c r="I170" s="2" t="s">
        <v>216</v>
      </c>
      <c r="J170" s="5" t="e">
        <f>IF(AND(B170=100, OR(AND(#REF!=#REF!, F170&lt;=#REF!), AND(#REF!=#REF!, F170&lt;=#REF!), AND(#REF!=#REF!, F170&lt;=#REF!), AND(#REF!=#REF!, F170&lt;=#REF!), AND(#REF!=#REF!, F170&lt;=#REF!))), "CR", " ")</f>
        <v>#REF!</v>
      </c>
      <c r="K170" s="5" t="e">
        <f>IF(AND(B170=200, OR(AND(#REF!=#REF!, F170&lt;=#REF!), AND(#REF!=#REF!, F170&lt;=#REF!), AND(#REF!=#REF!, F170&lt;=#REF!), AND(#REF!=#REF!, F170&lt;=#REF!), AND(#REF!=#REF!, F170&lt;=#REF!))), "CR", " ")</f>
        <v>#REF!</v>
      </c>
      <c r="L170" s="5" t="e">
        <f>IF(AND(B170=300, OR(AND(#REF!=#REF!, F170&lt;=#REF!), AND(#REF!=#REF!, F170&lt;=#REF!))), "CR", " ")</f>
        <v>#REF!</v>
      </c>
      <c r="M170" s="5" t="e">
        <f>IF(AND(B170=400, OR(AND(#REF!=#REF!, F170&lt;=#REF!), AND(#REF!=#REF!, F170&lt;=#REF!), AND(#REF!=#REF!, F170&lt;=#REF!), AND(#REF!=#REF!, F170&lt;=#REF!))), "CR", " ")</f>
        <v>#REF!</v>
      </c>
      <c r="N170" s="5" t="e">
        <f>IF(AND(B170=800, OR(AND(#REF!=#REF!, F170&lt;=#REF!), AND(#REF!=#REF!, F170&lt;=#REF!), AND(#REF!=#REF!, F170&lt;=#REF!), AND(#REF!=#REF!, F170&lt;=#REF!), AND(#REF!=#REF!, F170&lt;=#REF!))), "CR", " ")</f>
        <v>#REF!</v>
      </c>
      <c r="O170" s="5" t="e">
        <f>IF(AND(B170=1000, OR(AND(#REF!=#REF!, F170&lt;=#REF!), AND(#REF!=#REF!, F170&lt;=#REF!))), "CR", " ")</f>
        <v>#REF!</v>
      </c>
      <c r="P170" s="5" t="e">
        <f>IF(AND(B170=1500, OR(AND(#REF!=#REF!, F170&lt;=#REF!), AND(#REF!=#REF!, F170&lt;=#REF!), AND(#REF!=#REF!, F170&lt;=#REF!), AND(#REF!=#REF!, F170&lt;=#REF!), AND(#REF!=#REF!, F170&lt;=#REF!))), "CR", " ")</f>
        <v>#REF!</v>
      </c>
      <c r="Q170" s="5" t="e">
        <f>IF(AND(B170="1600 (Mile)",OR(AND(#REF!=#REF!,F170&lt;=#REF!),AND(#REF!=#REF!,F170&lt;=#REF!),AND(#REF!=#REF!,F170&lt;=#REF!),AND(#REF!=#REF!,F170&lt;=#REF!))),"CR"," ")</f>
        <v>#REF!</v>
      </c>
      <c r="R170" s="5" t="e">
        <f>IF(AND(B170=3000, OR(AND(#REF!=#REF!, F170&lt;=#REF!), AND(#REF!=#REF!, F170&lt;=#REF!), AND(#REF!=#REF!, F170&lt;=#REF!), AND(#REF!=#REF!, F170&lt;=#REF!))), "CR", " ")</f>
        <v>#REF!</v>
      </c>
      <c r="S170" s="5" t="e">
        <f>IF(AND(B170=5000, OR(AND(#REF!=#REF!, F170&lt;=#REF!), AND(#REF!=#REF!, F170&lt;=#REF!))), "CR", " ")</f>
        <v>#REF!</v>
      </c>
      <c r="T170" s="4" t="e">
        <f>IF(AND(B170=10000, OR(AND(#REF!=#REF!, F170&lt;=#REF!), AND(#REF!=#REF!, F170&lt;=#REF!))), "CR", " ")</f>
        <v>#REF!</v>
      </c>
      <c r="U170" s="4" t="e">
        <f>IF(AND(B170="high jump", OR(AND(#REF!=#REF!, F170&gt;=#REF!), AND(#REF!=#REF!, F170&gt;=#REF!), AND(#REF!=#REF!, F170&gt;=#REF!), AND(#REF!=#REF!, F170&gt;=#REF!), AND(#REF!=#REF!, F170&gt;=#REF!))), "CR", " ")</f>
        <v>#REF!</v>
      </c>
      <c r="V170" s="4" t="e">
        <f>IF(AND(B170="long jump", OR(AND(#REF!=#REF!, F170&gt;=#REF!), AND(#REF!=#REF!, F170&gt;=#REF!), AND(#REF!=#REF!, F170&gt;=#REF!), AND(#REF!=#REF!, F170&gt;=#REF!), AND(#REF!=#REF!, F170&gt;=#REF!))), "CR", " ")</f>
        <v>#REF!</v>
      </c>
      <c r="W170" s="4" t="e">
        <f>IF(AND(B170="triple jump", OR(AND(#REF!=#REF!, F170&gt;=#REF!), AND(#REF!=#REF!, F170&gt;=#REF!), AND(#REF!=#REF!, F170&gt;=#REF!), AND(#REF!=#REF!, F170&gt;=#REF!), AND(#REF!=#REF!, F170&gt;=#REF!))), "CR", " ")</f>
        <v>#REF!</v>
      </c>
      <c r="X170" s="4" t="e">
        <f>IF(AND(B170="pole vault", OR(AND(#REF!=#REF!, F170&gt;=#REF!), AND(#REF!=#REF!, F170&gt;=#REF!), AND(#REF!=#REF!, F170&gt;=#REF!), AND(#REF!=#REF!, F170&gt;=#REF!), AND(#REF!=#REF!, F170&gt;=#REF!))), "CR", " ")</f>
        <v>#REF!</v>
      </c>
      <c r="Y170" s="4" t="e">
        <f>IF(AND(B170="discus 1",#REF! =#REF!, F170&gt;=#REF!), "CR", " ")</f>
        <v>#REF!</v>
      </c>
      <c r="Z170" s="4" t="e">
        <f>IF(AND(B170="discus 1.25",#REF! =#REF!, F170&gt;=#REF!), "CR", " ")</f>
        <v>#REF!</v>
      </c>
      <c r="AA170" s="4" t="e">
        <f>IF(AND(B170="discus 1.5",#REF! =#REF!, F170&gt;=#REF!), "CR", " ")</f>
        <v>#REF!</v>
      </c>
      <c r="AB170" s="4" t="e">
        <f>IF(AND(B170="discus 1.75",#REF! =#REF!, F170&gt;=#REF!), "CR", " ")</f>
        <v>#REF!</v>
      </c>
      <c r="AC170" s="4" t="e">
        <f>IF(AND(B170="discus 2",#REF! =#REF!, F170&gt;=#REF!), "CR", " ")</f>
        <v>#REF!</v>
      </c>
      <c r="AD170" s="4" t="e">
        <f>IF(AND(B170="hammer 4",#REF! =#REF!, F170&gt;=#REF!), "CR", " ")</f>
        <v>#REF!</v>
      </c>
      <c r="AE170" s="4" t="e">
        <f>IF(AND(B170="hammer 5",#REF! =#REF!, F170&gt;=#REF!), "CR", " ")</f>
        <v>#REF!</v>
      </c>
      <c r="AF170" s="4" t="e">
        <f>IF(AND(B170="hammer 6",#REF! =#REF!, F170&gt;=#REF!), "CR", " ")</f>
        <v>#REF!</v>
      </c>
      <c r="AG170" s="4" t="e">
        <f>IF(AND(B170="hammer 7.26",#REF! =#REF!, F170&gt;=#REF!), "CR", " ")</f>
        <v>#REF!</v>
      </c>
      <c r="AH170" s="4" t="e">
        <f>IF(AND(B170="javelin 400",#REF! =#REF!, F170&gt;=#REF!), "CR", " ")</f>
        <v>#REF!</v>
      </c>
      <c r="AI170" s="4" t="e">
        <f>IF(AND(B170="javelin 600",#REF! =#REF!, F170&gt;=#REF!), "CR", " ")</f>
        <v>#REF!</v>
      </c>
      <c r="AJ170" s="4" t="e">
        <f>IF(AND(B170="javelin 700",#REF! =#REF!, F170&gt;=#REF!), "CR", " ")</f>
        <v>#REF!</v>
      </c>
      <c r="AK170" s="4" t="e">
        <f>IF(AND(B170="javelin 800", OR(AND(#REF!=#REF!, F170&gt;=#REF!), AND(#REF!=#REF!, F170&gt;=#REF!))), "CR", " ")</f>
        <v>#REF!</v>
      </c>
      <c r="AL170" s="4" t="e">
        <f>IF(AND(B170="shot 3",#REF! =#REF!, F170&gt;=#REF!), "CR", " ")</f>
        <v>#REF!</v>
      </c>
      <c r="AM170" s="4" t="e">
        <f>IF(AND(B170="shot 4",#REF! =#REF!, F170&gt;=#REF!), "CR", " ")</f>
        <v>#REF!</v>
      </c>
      <c r="AN170" s="4" t="e">
        <f>IF(AND(B170="shot 5",#REF! =#REF!, F170&gt;=#REF!), "CR", " ")</f>
        <v>#REF!</v>
      </c>
      <c r="AO170" s="4" t="e">
        <f>IF(AND(B170="shot 6",#REF! =#REF!, F170&gt;=#REF!), "CR", " ")</f>
        <v>#REF!</v>
      </c>
      <c r="AP170" s="4" t="e">
        <f>IF(AND(B170="shot 7.26",#REF! =#REF!, F170&gt;=#REF!), "CR", " ")</f>
        <v>#REF!</v>
      </c>
      <c r="AQ170" s="4" t="e">
        <f>IF(AND(B170="60H",OR(AND(#REF!=#REF!,F170&lt;=#REF!),AND(#REF!=#REF!,F170&lt;=#REF!),AND(#REF!=#REF!,F170&lt;=#REF!),AND(#REF!=#REF!,F170&lt;=#REF!),AND(#REF!=#REF!,F170&lt;=#REF!))),"CR"," ")</f>
        <v>#REF!</v>
      </c>
      <c r="AR170" s="4" t="e">
        <f>IF(AND(B170="75H", AND(#REF!=#REF!, F170&lt;=#REF!)), "CR", " ")</f>
        <v>#REF!</v>
      </c>
      <c r="AS170" s="4" t="e">
        <f>IF(AND(B170="80H", AND(#REF!=#REF!, F170&lt;=#REF!)), "CR", " ")</f>
        <v>#REF!</v>
      </c>
      <c r="AT170" s="4" t="e">
        <f>IF(AND(B170="100H", AND(#REF!=#REF!, F170&lt;=#REF!)), "CR", " ")</f>
        <v>#REF!</v>
      </c>
      <c r="AU170" s="4" t="e">
        <f>IF(AND(B170="110H", OR(AND(#REF!=#REF!, F170&lt;=#REF!), AND(#REF!=#REF!, F170&lt;=#REF!))), "CR", " ")</f>
        <v>#REF!</v>
      </c>
      <c r="AV170" s="4" t="e">
        <f>IF(AND(B170="400H", OR(AND(#REF!=#REF!, F170&lt;=#REF!), AND(#REF!=#REF!, F170&lt;=#REF!), AND(#REF!=#REF!, F170&lt;=#REF!), AND(#REF!=#REF!, F170&lt;=#REF!))), "CR", " ")</f>
        <v>#REF!</v>
      </c>
      <c r="AW170" s="4" t="e">
        <f>IF(AND(B170="1500SC", AND(#REF!=#REF!, F170&lt;=#REF!)), "CR", " ")</f>
        <v>#REF!</v>
      </c>
      <c r="AX170" s="4" t="e">
        <f>IF(AND(B170="2000SC", OR(AND(#REF!=#REF!, F170&lt;=#REF!), AND(#REF!=#REF!, F170&lt;=#REF!))), "CR", " ")</f>
        <v>#REF!</v>
      </c>
      <c r="AY170" s="4" t="e">
        <f>IF(AND(B170="3000SC", OR(AND(#REF!=#REF!, F170&lt;=#REF!), AND(#REF!=#REF!, F170&lt;=#REF!))), "CR", " ")</f>
        <v>#REF!</v>
      </c>
      <c r="AZ170" s="5" t="e">
        <f>IF(AND(B170="4x100", OR(AND(#REF!=#REF!, F170&lt;=#REF!), AND(#REF!=#REF!, F170&lt;=#REF!), AND(#REF!=#REF!, F170&lt;=#REF!), AND(#REF!=#REF!, F170&lt;=#REF!), AND(#REF!=#REF!, F170&lt;=#REF!))), "CR", " ")</f>
        <v>#REF!</v>
      </c>
      <c r="BA170" s="5" t="e">
        <f>IF(AND(B170="4x200", OR(AND(#REF!=#REF!, F170&lt;=#REF!), AND(#REF!=#REF!, F170&lt;=#REF!), AND(#REF!=#REF!, F170&lt;=#REF!), AND(#REF!=#REF!, F170&lt;=#REF!), AND(#REF!=#REF!, F170&lt;=#REF!))), "CR", " ")</f>
        <v>#REF!</v>
      </c>
      <c r="BB170" s="5" t="e">
        <f>IF(AND(B170="4x300", AND(#REF!=#REF!, F170&lt;=#REF!)), "CR", " ")</f>
        <v>#REF!</v>
      </c>
      <c r="BC170" s="5" t="e">
        <f>IF(AND(B170="4x400", OR(AND(#REF!=#REF!, F170&lt;=#REF!), AND(#REF!=#REF!, F170&lt;=#REF!), AND(#REF!=#REF!, F170&lt;=#REF!), AND(#REF!=#REF!, F170&lt;=#REF!))), "CR", " ")</f>
        <v>#REF!</v>
      </c>
      <c r="BD170" s="5" t="e">
        <f>IF(AND(B170="3x800", OR(AND(#REF!=#REF!, F170&lt;=#REF!), AND(#REF!=#REF!, F170&lt;=#REF!), AND(#REF!=#REF!, F170&lt;=#REF!))), "CR", " ")</f>
        <v>#REF!</v>
      </c>
      <c r="BE170" s="5" t="e">
        <f>IF(AND(B170="pentathlon", OR(AND(#REF!=#REF!, F170&gt;=#REF!), AND(#REF!=#REF!, F170&gt;=#REF!),AND(#REF!=#REF!, F170&gt;=#REF!),AND(#REF!=#REF!, F170&gt;=#REF!))), "CR", " ")</f>
        <v>#REF!</v>
      </c>
      <c r="BF170" s="5" t="e">
        <f>IF(AND(B170="heptathlon", OR(AND(#REF!=#REF!, F170&gt;=#REF!), AND(#REF!=#REF!, F170&gt;=#REF!))), "CR", " ")</f>
        <v>#REF!</v>
      </c>
      <c r="BG170" s="5" t="e">
        <f>IF(AND(B170="decathlon", OR(AND(#REF!=#REF!, F170&gt;=#REF!), AND(#REF!=#REF!, F170&gt;=#REF!),AND(#REF!=#REF!, F170&gt;=#REF!))), "CR", " ")</f>
        <v>#REF!</v>
      </c>
    </row>
    <row r="171" spans="1:59" hidden="1">
      <c r="A171" s="1" t="e">
        <f>#REF!</f>
        <v>#REF!</v>
      </c>
      <c r="B171" s="2">
        <v>1500</v>
      </c>
      <c r="C171" s="13" t="s">
        <v>170</v>
      </c>
      <c r="D171" s="13" t="s">
        <v>171</v>
      </c>
      <c r="E171" s="6" t="s">
        <v>12</v>
      </c>
      <c r="F171" s="8" t="s">
        <v>172</v>
      </c>
      <c r="G171" s="10">
        <v>44673</v>
      </c>
      <c r="H171" s="2" t="s">
        <v>128</v>
      </c>
      <c r="I171" s="2" t="s">
        <v>165</v>
      </c>
      <c r="J171" s="5" t="e">
        <f>IF(AND(B171=100, OR(AND(#REF!=#REF!, F171&lt;=#REF!), AND(#REF!=#REF!, F171&lt;=#REF!), AND(#REF!=#REF!, F171&lt;=#REF!), AND(#REF!=#REF!, F171&lt;=#REF!), AND(#REF!=#REF!, F171&lt;=#REF!))), "CR", " ")</f>
        <v>#REF!</v>
      </c>
      <c r="K171" s="5" t="e">
        <f>IF(AND(B171=200, OR(AND(#REF!=#REF!, F171&lt;=#REF!), AND(#REF!=#REF!, F171&lt;=#REF!), AND(#REF!=#REF!, F171&lt;=#REF!), AND(#REF!=#REF!, F171&lt;=#REF!), AND(#REF!=#REF!, F171&lt;=#REF!))), "CR", " ")</f>
        <v>#REF!</v>
      </c>
      <c r="L171" s="5" t="e">
        <f>IF(AND(B171=300, OR(AND(#REF!=#REF!, F171&lt;=#REF!), AND(#REF!=#REF!, F171&lt;=#REF!))), "CR", " ")</f>
        <v>#REF!</v>
      </c>
      <c r="M171" s="5" t="e">
        <f>IF(AND(B171=400, OR(AND(#REF!=#REF!, F171&lt;=#REF!), AND(#REF!=#REF!, F171&lt;=#REF!), AND(#REF!=#REF!, F171&lt;=#REF!), AND(#REF!=#REF!, F171&lt;=#REF!))), "CR", " ")</f>
        <v>#REF!</v>
      </c>
      <c r="N171" s="5" t="e">
        <f>IF(AND(B171=800, OR(AND(#REF!=#REF!, F171&lt;=#REF!), AND(#REF!=#REF!, F171&lt;=#REF!), AND(#REF!=#REF!, F171&lt;=#REF!), AND(#REF!=#REF!, F171&lt;=#REF!), AND(#REF!=#REF!, F171&lt;=#REF!))), "CR", " ")</f>
        <v>#REF!</v>
      </c>
      <c r="O171" s="5" t="e">
        <f>IF(AND(B171=1000, OR(AND(#REF!=#REF!, F171&lt;=#REF!), AND(#REF!=#REF!, F171&lt;=#REF!))), "CR", " ")</f>
        <v>#REF!</v>
      </c>
      <c r="P171" s="5" t="e">
        <f>IF(AND(B171=1500, OR(AND(#REF!=#REF!, F171&lt;=#REF!), AND(#REF!=#REF!, F171&lt;=#REF!), AND(#REF!=#REF!, F171&lt;=#REF!), AND(#REF!=#REF!, F171&lt;=#REF!), AND(#REF!=#REF!, F171&lt;=#REF!))), "CR", " ")</f>
        <v>#REF!</v>
      </c>
      <c r="Q171" s="5" t="e">
        <f>IF(AND(B171="1600 (Mile)",OR(AND(#REF!=#REF!,F171&lt;=#REF!),AND(#REF!=#REF!,F171&lt;=#REF!),AND(#REF!=#REF!,F171&lt;=#REF!),AND(#REF!=#REF!,F171&lt;=#REF!))),"CR"," ")</f>
        <v>#REF!</v>
      </c>
      <c r="R171" s="5" t="e">
        <f>IF(AND(B171=3000, OR(AND(#REF!=#REF!, F171&lt;=#REF!), AND(#REF!=#REF!, F171&lt;=#REF!), AND(#REF!=#REF!, F171&lt;=#REF!), AND(#REF!=#REF!, F171&lt;=#REF!))), "CR", " ")</f>
        <v>#REF!</v>
      </c>
      <c r="S171" s="5" t="e">
        <f>IF(AND(B171=5000, OR(AND(#REF!=#REF!, F171&lt;=#REF!), AND(#REF!=#REF!, F171&lt;=#REF!))), "CR", " ")</f>
        <v>#REF!</v>
      </c>
      <c r="T171" s="4" t="e">
        <f>IF(AND(B171=10000, OR(AND(#REF!=#REF!, F171&lt;=#REF!), AND(#REF!=#REF!, F171&lt;=#REF!))), "CR", " ")</f>
        <v>#REF!</v>
      </c>
      <c r="U171" s="4" t="e">
        <f>IF(AND(B171="high jump", OR(AND(#REF!=#REF!, F171&gt;=#REF!), AND(#REF!=#REF!, F171&gt;=#REF!), AND(#REF!=#REF!, F171&gt;=#REF!), AND(#REF!=#REF!, F171&gt;=#REF!), AND(#REF!=#REF!, F171&gt;=#REF!))), "CR", " ")</f>
        <v>#REF!</v>
      </c>
      <c r="V171" s="4" t="e">
        <f>IF(AND(B171="long jump", OR(AND(#REF!=#REF!, F171&gt;=#REF!), AND(#REF!=#REF!, F171&gt;=#REF!), AND(#REF!=#REF!, F171&gt;=#REF!), AND(#REF!=#REF!, F171&gt;=#REF!), AND(#REF!=#REF!, F171&gt;=#REF!))), "CR", " ")</f>
        <v>#REF!</v>
      </c>
      <c r="W171" s="4" t="e">
        <f>IF(AND(B171="triple jump", OR(AND(#REF!=#REF!, F171&gt;=#REF!), AND(#REF!=#REF!, F171&gt;=#REF!), AND(#REF!=#REF!, F171&gt;=#REF!), AND(#REF!=#REF!, F171&gt;=#REF!), AND(#REF!=#REF!, F171&gt;=#REF!))), "CR", " ")</f>
        <v>#REF!</v>
      </c>
      <c r="X171" s="4" t="e">
        <f>IF(AND(B171="pole vault", OR(AND(#REF!=#REF!, F171&gt;=#REF!), AND(#REF!=#REF!, F171&gt;=#REF!), AND(#REF!=#REF!, F171&gt;=#REF!), AND(#REF!=#REF!, F171&gt;=#REF!), AND(#REF!=#REF!, F171&gt;=#REF!))), "CR", " ")</f>
        <v>#REF!</v>
      </c>
      <c r="Y171" s="4" t="e">
        <f>IF(AND(B171="discus 1",#REF! =#REF!, F171&gt;=#REF!), "CR", " ")</f>
        <v>#REF!</v>
      </c>
      <c r="Z171" s="4" t="e">
        <f>IF(AND(B171="discus 1.25",#REF! =#REF!, F171&gt;=#REF!), "CR", " ")</f>
        <v>#REF!</v>
      </c>
      <c r="AA171" s="4" t="e">
        <f>IF(AND(B171="discus 1.5",#REF! =#REF!, F171&gt;=#REF!), "CR", " ")</f>
        <v>#REF!</v>
      </c>
      <c r="AB171" s="4" t="e">
        <f>IF(AND(B171="discus 1.75",#REF! =#REF!, F171&gt;=#REF!), "CR", " ")</f>
        <v>#REF!</v>
      </c>
      <c r="AC171" s="4" t="e">
        <f>IF(AND(B171="discus 2",#REF! =#REF!, F171&gt;=#REF!), "CR", " ")</f>
        <v>#REF!</v>
      </c>
      <c r="AD171" s="4" t="e">
        <f>IF(AND(B171="hammer 4",#REF! =#REF!, F171&gt;=#REF!), "CR", " ")</f>
        <v>#REF!</v>
      </c>
      <c r="AE171" s="4" t="e">
        <f>IF(AND(B171="hammer 5",#REF! =#REF!, F171&gt;=#REF!), "CR", " ")</f>
        <v>#REF!</v>
      </c>
      <c r="AF171" s="4" t="e">
        <f>IF(AND(B171="hammer 6",#REF! =#REF!, F171&gt;=#REF!), "CR", " ")</f>
        <v>#REF!</v>
      </c>
      <c r="AG171" s="4" t="e">
        <f>IF(AND(B171="hammer 7.26",#REF! =#REF!, F171&gt;=#REF!), "CR", " ")</f>
        <v>#REF!</v>
      </c>
      <c r="AH171" s="4" t="e">
        <f>IF(AND(B171="javelin 400",#REF! =#REF!, F171&gt;=#REF!), "CR", " ")</f>
        <v>#REF!</v>
      </c>
      <c r="AI171" s="4" t="e">
        <f>IF(AND(B171="javelin 600",#REF! =#REF!, F171&gt;=#REF!), "CR", " ")</f>
        <v>#REF!</v>
      </c>
      <c r="AJ171" s="4" t="e">
        <f>IF(AND(B171="javelin 700",#REF! =#REF!, F171&gt;=#REF!), "CR", " ")</f>
        <v>#REF!</v>
      </c>
      <c r="AK171" s="4" t="e">
        <f>IF(AND(B171="javelin 800", OR(AND(#REF!=#REF!, F171&gt;=#REF!), AND(#REF!=#REF!, F171&gt;=#REF!))), "CR", " ")</f>
        <v>#REF!</v>
      </c>
      <c r="AL171" s="4" t="e">
        <f>IF(AND(B171="shot 3",#REF! =#REF!, F171&gt;=#REF!), "CR", " ")</f>
        <v>#REF!</v>
      </c>
      <c r="AM171" s="4" t="e">
        <f>IF(AND(B171="shot 4",#REF! =#REF!, F171&gt;=#REF!), "CR", " ")</f>
        <v>#REF!</v>
      </c>
      <c r="AN171" s="4" t="e">
        <f>IF(AND(B171="shot 5",#REF! =#REF!, F171&gt;=#REF!), "CR", " ")</f>
        <v>#REF!</v>
      </c>
      <c r="AO171" s="4" t="e">
        <f>IF(AND(B171="shot 6",#REF! =#REF!, F171&gt;=#REF!), "CR", " ")</f>
        <v>#REF!</v>
      </c>
      <c r="AP171" s="4" t="e">
        <f>IF(AND(B171="shot 7.26",#REF! =#REF!, F171&gt;=#REF!), "CR", " ")</f>
        <v>#REF!</v>
      </c>
      <c r="AQ171" s="4" t="e">
        <f>IF(AND(B171="60H",OR(AND(#REF!=#REF!,F171&lt;=#REF!),AND(#REF!=#REF!,F171&lt;=#REF!),AND(#REF!=#REF!,F171&lt;=#REF!),AND(#REF!=#REF!,F171&lt;=#REF!),AND(#REF!=#REF!,F171&lt;=#REF!))),"CR"," ")</f>
        <v>#REF!</v>
      </c>
      <c r="AR171" s="4" t="e">
        <f>IF(AND(B171="75H", AND(#REF!=#REF!, F171&lt;=#REF!)), "CR", " ")</f>
        <v>#REF!</v>
      </c>
      <c r="AS171" s="4" t="e">
        <f>IF(AND(B171="80H", AND(#REF!=#REF!, F171&lt;=#REF!)), "CR", " ")</f>
        <v>#REF!</v>
      </c>
      <c r="AT171" s="4" t="e">
        <f>IF(AND(B171="100H", AND(#REF!=#REF!, F171&lt;=#REF!)), "CR", " ")</f>
        <v>#REF!</v>
      </c>
      <c r="AU171" s="4" t="e">
        <f>IF(AND(B171="110H", OR(AND(#REF!=#REF!, F171&lt;=#REF!), AND(#REF!=#REF!, F171&lt;=#REF!))), "CR", " ")</f>
        <v>#REF!</v>
      </c>
      <c r="AV171" s="4" t="e">
        <f>IF(AND(B171="400H", OR(AND(#REF!=#REF!, F171&lt;=#REF!), AND(#REF!=#REF!, F171&lt;=#REF!), AND(#REF!=#REF!, F171&lt;=#REF!), AND(#REF!=#REF!, F171&lt;=#REF!))), "CR", " ")</f>
        <v>#REF!</v>
      </c>
      <c r="AW171" s="4" t="e">
        <f>IF(AND(B171="1500SC", AND(#REF!=#REF!, F171&lt;=#REF!)), "CR", " ")</f>
        <v>#REF!</v>
      </c>
      <c r="AX171" s="4" t="e">
        <f>IF(AND(B171="2000SC", OR(AND(#REF!=#REF!, F171&lt;=#REF!), AND(#REF!=#REF!, F171&lt;=#REF!))), "CR", " ")</f>
        <v>#REF!</v>
      </c>
      <c r="AY171" s="4" t="e">
        <f>IF(AND(B171="3000SC", OR(AND(#REF!=#REF!, F171&lt;=#REF!), AND(#REF!=#REF!, F171&lt;=#REF!))), "CR", " ")</f>
        <v>#REF!</v>
      </c>
      <c r="AZ171" s="5" t="e">
        <f>IF(AND(B171="4x100", OR(AND(#REF!=#REF!, F171&lt;=#REF!), AND(#REF!=#REF!, F171&lt;=#REF!), AND(#REF!=#REF!, F171&lt;=#REF!), AND(#REF!=#REF!, F171&lt;=#REF!), AND(#REF!=#REF!, F171&lt;=#REF!))), "CR", " ")</f>
        <v>#REF!</v>
      </c>
      <c r="BA171" s="5" t="e">
        <f>IF(AND(B171="4x200", OR(AND(#REF!=#REF!, F171&lt;=#REF!), AND(#REF!=#REF!, F171&lt;=#REF!), AND(#REF!=#REF!, F171&lt;=#REF!), AND(#REF!=#REF!, F171&lt;=#REF!), AND(#REF!=#REF!, F171&lt;=#REF!))), "CR", " ")</f>
        <v>#REF!</v>
      </c>
      <c r="BB171" s="5" t="e">
        <f>IF(AND(B171="4x300", AND(#REF!=#REF!, F171&lt;=#REF!)), "CR", " ")</f>
        <v>#REF!</v>
      </c>
      <c r="BC171" s="5" t="e">
        <f>IF(AND(B171="4x400", OR(AND(#REF!=#REF!, F171&lt;=#REF!), AND(#REF!=#REF!, F171&lt;=#REF!), AND(#REF!=#REF!, F171&lt;=#REF!), AND(#REF!=#REF!, F171&lt;=#REF!))), "CR", " ")</f>
        <v>#REF!</v>
      </c>
      <c r="BD171" s="5" t="e">
        <f>IF(AND(B171="3x800", OR(AND(#REF!=#REF!, F171&lt;=#REF!), AND(#REF!=#REF!, F171&lt;=#REF!), AND(#REF!=#REF!, F171&lt;=#REF!))), "CR", " ")</f>
        <v>#REF!</v>
      </c>
      <c r="BE171" s="5" t="e">
        <f>IF(AND(B171="pentathlon", OR(AND(#REF!=#REF!, F171&gt;=#REF!), AND(#REF!=#REF!, F171&gt;=#REF!),AND(#REF!=#REF!, F171&gt;=#REF!),AND(#REF!=#REF!, F171&gt;=#REF!))), "CR", " ")</f>
        <v>#REF!</v>
      </c>
      <c r="BF171" s="5" t="e">
        <f>IF(AND(B171="heptathlon", OR(AND(#REF!=#REF!, F171&gt;=#REF!), AND(#REF!=#REF!, F171&gt;=#REF!))), "CR", " ")</f>
        <v>#REF!</v>
      </c>
      <c r="BG171" s="5" t="e">
        <f>IF(AND(B171="decathlon", OR(AND(#REF!=#REF!, F171&gt;=#REF!), AND(#REF!=#REF!, F171&gt;=#REF!),AND(#REF!=#REF!, F171&gt;=#REF!))), "CR", " ")</f>
        <v>#REF!</v>
      </c>
    </row>
    <row r="172" spans="1:59">
      <c r="A172" s="1" t="s">
        <v>85</v>
      </c>
      <c r="B172" s="2">
        <v>1500</v>
      </c>
      <c r="C172" s="1" t="s">
        <v>99</v>
      </c>
      <c r="D172" s="1" t="s">
        <v>100</v>
      </c>
      <c r="E172" s="6" t="s">
        <v>5</v>
      </c>
      <c r="F172" s="8" t="s">
        <v>203</v>
      </c>
      <c r="G172" s="9">
        <v>44703</v>
      </c>
      <c r="H172" s="1" t="s">
        <v>155</v>
      </c>
      <c r="I172" s="1" t="s">
        <v>177</v>
      </c>
      <c r="J172" s="5" t="e">
        <f>IF(AND(B172=100, OR(AND(#REF!=#REF!, F172&lt;=#REF!), AND(#REF!=#REF!, F172&lt;=#REF!), AND(#REF!=#REF!, F172&lt;=#REF!), AND(#REF!=#REF!, F172&lt;=#REF!), AND(#REF!=#REF!, F172&lt;=#REF!))), "CR", " ")</f>
        <v>#REF!</v>
      </c>
      <c r="K172" s="5" t="e">
        <f>IF(AND(B172=200, OR(AND(#REF!=#REF!, F172&lt;=#REF!), AND(#REF!=#REF!, F172&lt;=#REF!), AND(#REF!=#REF!, F172&lt;=#REF!), AND(#REF!=#REF!, F172&lt;=#REF!), AND(#REF!=#REF!, F172&lt;=#REF!))), "CR", " ")</f>
        <v>#REF!</v>
      </c>
      <c r="L172" s="5" t="e">
        <f>IF(AND(B172=300, OR(AND(#REF!=#REF!, F172&lt;=#REF!), AND(#REF!=#REF!, F172&lt;=#REF!))), "CR", " ")</f>
        <v>#REF!</v>
      </c>
      <c r="M172" s="5" t="e">
        <f>IF(AND(B172=400, OR(AND(#REF!=#REF!, F172&lt;=#REF!), AND(#REF!=#REF!, F172&lt;=#REF!), AND(#REF!=#REF!, F172&lt;=#REF!), AND(#REF!=#REF!, F172&lt;=#REF!))), "CR", " ")</f>
        <v>#REF!</v>
      </c>
      <c r="N172" s="5" t="e">
        <f>IF(AND(B172=800, OR(AND(#REF!=#REF!, F172&lt;=#REF!), AND(#REF!=#REF!, F172&lt;=#REF!), AND(#REF!=#REF!, F172&lt;=#REF!), AND(#REF!=#REF!, F172&lt;=#REF!), AND(#REF!=#REF!, F172&lt;=#REF!))), "CR", " ")</f>
        <v>#REF!</v>
      </c>
      <c r="O172" s="5" t="e">
        <f>IF(AND(B172=1000, OR(AND(#REF!=#REF!, F172&lt;=#REF!), AND(#REF!=#REF!, F172&lt;=#REF!))), "CR", " ")</f>
        <v>#REF!</v>
      </c>
      <c r="P172" s="5" t="e">
        <f>IF(AND(B172=1500, OR(AND(#REF!=#REF!, F172&lt;=#REF!), AND(#REF!=#REF!, F172&lt;=#REF!), AND(#REF!=#REF!, F172&lt;=#REF!), AND(#REF!=#REF!, F172&lt;=#REF!), AND(#REF!=#REF!, F172&lt;=#REF!))), "CR", " ")</f>
        <v>#REF!</v>
      </c>
      <c r="Q172" s="5" t="e">
        <f>IF(AND(B172="1600 (Mile)",OR(AND(#REF!=#REF!,F172&lt;=#REF!),AND(#REF!=#REF!,F172&lt;=#REF!),AND(#REF!=#REF!,F172&lt;=#REF!),AND(#REF!=#REF!,F172&lt;=#REF!))),"CR"," ")</f>
        <v>#REF!</v>
      </c>
      <c r="R172" s="5" t="e">
        <f>IF(AND(B172=3000, OR(AND(#REF!=#REF!, F172&lt;=#REF!), AND(#REF!=#REF!, F172&lt;=#REF!), AND(#REF!=#REF!, F172&lt;=#REF!), AND(#REF!=#REF!, F172&lt;=#REF!))), "CR", " ")</f>
        <v>#REF!</v>
      </c>
      <c r="S172" s="5" t="e">
        <f>IF(AND(B172=5000, OR(AND(#REF!=#REF!, F172&lt;=#REF!), AND(#REF!=#REF!, F172&lt;=#REF!))), "CR", " ")</f>
        <v>#REF!</v>
      </c>
      <c r="T172" s="4" t="e">
        <f>IF(AND(B172=10000, OR(AND(#REF!=#REF!, F172&lt;=#REF!), AND(#REF!=#REF!, F172&lt;=#REF!))), "CR", " ")</f>
        <v>#REF!</v>
      </c>
      <c r="U172" s="4" t="e">
        <f>IF(AND(B172="high jump", OR(AND(#REF!=#REF!, F172&gt;=#REF!), AND(#REF!=#REF!, F172&gt;=#REF!), AND(#REF!=#REF!, F172&gt;=#REF!), AND(#REF!=#REF!, F172&gt;=#REF!), AND(#REF!=#REF!, F172&gt;=#REF!))), "CR", " ")</f>
        <v>#REF!</v>
      </c>
      <c r="V172" s="4" t="e">
        <f>IF(AND(B172="long jump", OR(AND(#REF!=#REF!, F172&gt;=#REF!), AND(#REF!=#REF!, F172&gt;=#REF!), AND(#REF!=#REF!, F172&gt;=#REF!), AND(#REF!=#REF!, F172&gt;=#REF!), AND(#REF!=#REF!, F172&gt;=#REF!))), "CR", " ")</f>
        <v>#REF!</v>
      </c>
      <c r="W172" s="4" t="e">
        <f>IF(AND(B172="triple jump", OR(AND(#REF!=#REF!, F172&gt;=#REF!), AND(#REF!=#REF!, F172&gt;=#REF!), AND(#REF!=#REF!, F172&gt;=#REF!), AND(#REF!=#REF!, F172&gt;=#REF!), AND(#REF!=#REF!, F172&gt;=#REF!))), "CR", " ")</f>
        <v>#REF!</v>
      </c>
      <c r="X172" s="4" t="e">
        <f>IF(AND(B172="pole vault", OR(AND(#REF!=#REF!, F172&gt;=#REF!), AND(#REF!=#REF!, F172&gt;=#REF!), AND(#REF!=#REF!, F172&gt;=#REF!), AND(#REF!=#REF!, F172&gt;=#REF!), AND(#REF!=#REF!, F172&gt;=#REF!))), "CR", " ")</f>
        <v>#REF!</v>
      </c>
      <c r="Y172" s="4" t="e">
        <f>IF(AND(B172="discus 1",#REF! =#REF!, F172&gt;=#REF!), "CR", " ")</f>
        <v>#REF!</v>
      </c>
      <c r="Z172" s="4" t="e">
        <f>IF(AND(B172="discus 1.25",#REF! =#REF!, F172&gt;=#REF!), "CR", " ")</f>
        <v>#REF!</v>
      </c>
      <c r="AA172" s="4" t="e">
        <f>IF(AND(B172="discus 1.5",#REF! =#REF!, F172&gt;=#REF!), "CR", " ")</f>
        <v>#REF!</v>
      </c>
      <c r="AB172" s="4" t="e">
        <f>IF(AND(B172="discus 1.75",#REF! =#REF!, F172&gt;=#REF!), "CR", " ")</f>
        <v>#REF!</v>
      </c>
      <c r="AC172" s="4" t="e">
        <f>IF(AND(B172="discus 2",#REF! =#REF!, F172&gt;=#REF!), "CR", " ")</f>
        <v>#REF!</v>
      </c>
      <c r="AD172" s="4" t="e">
        <f>IF(AND(B172="hammer 4",#REF! =#REF!, F172&gt;=#REF!), "CR", " ")</f>
        <v>#REF!</v>
      </c>
      <c r="AE172" s="4" t="e">
        <f>IF(AND(B172="hammer 5",#REF! =#REF!, F172&gt;=#REF!), "CR", " ")</f>
        <v>#REF!</v>
      </c>
      <c r="AF172" s="4" t="e">
        <f>IF(AND(B172="hammer 6",#REF! =#REF!, F172&gt;=#REF!), "CR", " ")</f>
        <v>#REF!</v>
      </c>
      <c r="AG172" s="4" t="e">
        <f>IF(AND(B172="hammer 7.26",#REF! =#REF!, F172&gt;=#REF!), "CR", " ")</f>
        <v>#REF!</v>
      </c>
      <c r="AH172" s="4" t="e">
        <f>IF(AND(B172="javelin 400",#REF! =#REF!, F172&gt;=#REF!), "CR", " ")</f>
        <v>#REF!</v>
      </c>
      <c r="AI172" s="4" t="e">
        <f>IF(AND(B172="javelin 600",#REF! =#REF!, F172&gt;=#REF!), "CR", " ")</f>
        <v>#REF!</v>
      </c>
      <c r="AJ172" s="4" t="e">
        <f>IF(AND(B172="javelin 700",#REF! =#REF!, F172&gt;=#REF!), "CR", " ")</f>
        <v>#REF!</v>
      </c>
      <c r="AK172" s="4" t="e">
        <f>IF(AND(B172="javelin 800", OR(AND(#REF!=#REF!, F172&gt;=#REF!), AND(#REF!=#REF!, F172&gt;=#REF!))), "CR", " ")</f>
        <v>#REF!</v>
      </c>
      <c r="AL172" s="4" t="e">
        <f>IF(AND(B172="shot 3",#REF! =#REF!, F172&gt;=#REF!), "CR", " ")</f>
        <v>#REF!</v>
      </c>
      <c r="AM172" s="4" t="e">
        <f>IF(AND(B172="shot 4",#REF! =#REF!, F172&gt;=#REF!), "CR", " ")</f>
        <v>#REF!</v>
      </c>
      <c r="AN172" s="4" t="e">
        <f>IF(AND(B172="shot 5",#REF! =#REF!, F172&gt;=#REF!), "CR", " ")</f>
        <v>#REF!</v>
      </c>
      <c r="AO172" s="4" t="e">
        <f>IF(AND(B172="shot 6",#REF! =#REF!, F172&gt;=#REF!), "CR", " ")</f>
        <v>#REF!</v>
      </c>
      <c r="AP172" s="4" t="e">
        <f>IF(AND(B172="shot 7.26",#REF! =#REF!, F172&gt;=#REF!), "CR", " ")</f>
        <v>#REF!</v>
      </c>
      <c r="AQ172" s="4" t="e">
        <f>IF(AND(B172="60H",OR(AND(#REF!=#REF!,F172&lt;=#REF!),AND(#REF!=#REF!,F172&lt;=#REF!),AND(#REF!=#REF!,F172&lt;=#REF!),AND(#REF!=#REF!,F172&lt;=#REF!),AND(#REF!=#REF!,F172&lt;=#REF!))),"CR"," ")</f>
        <v>#REF!</v>
      </c>
      <c r="AR172" s="4" t="e">
        <f>IF(AND(B172="75H", AND(#REF!=#REF!, F172&lt;=#REF!)), "CR", " ")</f>
        <v>#REF!</v>
      </c>
      <c r="AS172" s="4" t="e">
        <f>IF(AND(B172="80H", AND(#REF!=#REF!, F172&lt;=#REF!)), "CR", " ")</f>
        <v>#REF!</v>
      </c>
      <c r="AT172" s="4" t="e">
        <f>IF(AND(B172="100H", AND(#REF!=#REF!, F172&lt;=#REF!)), "CR", " ")</f>
        <v>#REF!</v>
      </c>
      <c r="AU172" s="4" t="e">
        <f>IF(AND(B172="110H", OR(AND(#REF!=#REF!, F172&lt;=#REF!), AND(#REF!=#REF!, F172&lt;=#REF!))), "CR", " ")</f>
        <v>#REF!</v>
      </c>
      <c r="AV172" s="4" t="e">
        <f>IF(AND(B172="400H", OR(AND(#REF!=#REF!, F172&lt;=#REF!), AND(#REF!=#REF!, F172&lt;=#REF!), AND(#REF!=#REF!, F172&lt;=#REF!), AND(#REF!=#REF!, F172&lt;=#REF!))), "CR", " ")</f>
        <v>#REF!</v>
      </c>
      <c r="AW172" s="4" t="e">
        <f>IF(AND(B172="1500SC", AND(#REF!=#REF!, F172&lt;=#REF!)), "CR", " ")</f>
        <v>#REF!</v>
      </c>
      <c r="AX172" s="4" t="e">
        <f>IF(AND(B172="2000SC", OR(AND(#REF!=#REF!, F172&lt;=#REF!), AND(#REF!=#REF!, F172&lt;=#REF!))), "CR", " ")</f>
        <v>#REF!</v>
      </c>
      <c r="AY172" s="4" t="e">
        <f>IF(AND(B172="3000SC", OR(AND(#REF!=#REF!, F172&lt;=#REF!), AND(#REF!=#REF!, F172&lt;=#REF!))), "CR", " ")</f>
        <v>#REF!</v>
      </c>
      <c r="AZ172" s="5" t="e">
        <f>IF(AND(B172="4x100", OR(AND(#REF!=#REF!, F172&lt;=#REF!), AND(#REF!=#REF!, F172&lt;=#REF!), AND(#REF!=#REF!, F172&lt;=#REF!), AND(#REF!=#REF!, F172&lt;=#REF!), AND(#REF!=#REF!, F172&lt;=#REF!))), "CR", " ")</f>
        <v>#REF!</v>
      </c>
      <c r="BA172" s="5" t="e">
        <f>IF(AND(B172="4x200", OR(AND(#REF!=#REF!, F172&lt;=#REF!), AND(#REF!=#REF!, F172&lt;=#REF!), AND(#REF!=#REF!, F172&lt;=#REF!), AND(#REF!=#REF!, F172&lt;=#REF!), AND(#REF!=#REF!, F172&lt;=#REF!))), "CR", " ")</f>
        <v>#REF!</v>
      </c>
      <c r="BB172" s="5" t="e">
        <f>IF(AND(B172="4x300", AND(#REF!=#REF!, F172&lt;=#REF!)), "CR", " ")</f>
        <v>#REF!</v>
      </c>
      <c r="BC172" s="5" t="e">
        <f>IF(AND(B172="4x400", OR(AND(#REF!=#REF!, F172&lt;=#REF!), AND(#REF!=#REF!, F172&lt;=#REF!), AND(#REF!=#REF!, F172&lt;=#REF!), AND(#REF!=#REF!, F172&lt;=#REF!))), "CR", " ")</f>
        <v>#REF!</v>
      </c>
      <c r="BD172" s="5" t="e">
        <f>IF(AND(B172="3x800", OR(AND(#REF!=#REF!, F172&lt;=#REF!), AND(#REF!=#REF!, F172&lt;=#REF!), AND(#REF!=#REF!, F172&lt;=#REF!))), "CR", " ")</f>
        <v>#REF!</v>
      </c>
      <c r="BE172" s="5" t="e">
        <f>IF(AND(B172="pentathlon", OR(AND(#REF!=#REF!, F172&gt;=#REF!), AND(#REF!=#REF!, F172&gt;=#REF!),AND(#REF!=#REF!, F172&gt;=#REF!),AND(#REF!=#REF!, F172&gt;=#REF!))), "CR", " ")</f>
        <v>#REF!</v>
      </c>
      <c r="BF172" s="5" t="e">
        <f>IF(AND(B172="heptathlon", OR(AND(#REF!=#REF!, F172&gt;=#REF!), AND(#REF!=#REF!, F172&gt;=#REF!))), "CR", " ")</f>
        <v>#REF!</v>
      </c>
      <c r="BG172" s="5" t="e">
        <f>IF(AND(B172="decathlon", OR(AND(#REF!=#REF!, F172&gt;=#REF!), AND(#REF!=#REF!, F172&gt;=#REF!),AND(#REF!=#REF!, F172&gt;=#REF!))), "CR", " ")</f>
        <v>#REF!</v>
      </c>
    </row>
    <row r="173" spans="1:59" hidden="1">
      <c r="B173" s="2">
        <v>1500</v>
      </c>
      <c r="C173" s="1" t="s">
        <v>65</v>
      </c>
      <c r="D173" s="1" t="s">
        <v>31</v>
      </c>
      <c r="E173" s="6" t="s">
        <v>4</v>
      </c>
      <c r="F173" s="8" t="s">
        <v>304</v>
      </c>
      <c r="G173" s="10">
        <v>44752</v>
      </c>
      <c r="H173" s="1" t="s">
        <v>192</v>
      </c>
      <c r="I173" s="1" t="s">
        <v>393</v>
      </c>
    </row>
    <row r="174" spans="1:59" hidden="1">
      <c r="A174" s="1" t="s">
        <v>85</v>
      </c>
      <c r="B174" s="2">
        <v>1500</v>
      </c>
      <c r="C174" s="1" t="s">
        <v>55</v>
      </c>
      <c r="D174" s="1" t="s">
        <v>56</v>
      </c>
      <c r="E174" s="6" t="s">
        <v>87</v>
      </c>
      <c r="F174" s="8" t="s">
        <v>272</v>
      </c>
      <c r="G174" s="10">
        <v>44736</v>
      </c>
      <c r="H174" s="2" t="s">
        <v>128</v>
      </c>
      <c r="I174" s="2" t="s">
        <v>165</v>
      </c>
      <c r="J174" s="5" t="e">
        <f>IF(AND(B174=100, OR(AND(#REF!=#REF!, F174&lt;=#REF!), AND(#REF!=#REF!, F174&lt;=#REF!), AND(#REF!=#REF!, F174&lt;=#REF!), AND(#REF!=#REF!, F174&lt;=#REF!), AND(#REF!=#REF!, F174&lt;=#REF!))), "CR", " ")</f>
        <v>#REF!</v>
      </c>
      <c r="K174" s="5" t="e">
        <f>IF(AND(B174=200, OR(AND(#REF!=#REF!, F174&lt;=#REF!), AND(#REF!=#REF!, F174&lt;=#REF!), AND(#REF!=#REF!, F174&lt;=#REF!), AND(#REF!=#REF!, F174&lt;=#REF!), AND(#REF!=#REF!, F174&lt;=#REF!))), "CR", " ")</f>
        <v>#REF!</v>
      </c>
      <c r="L174" s="5" t="e">
        <f>IF(AND(B174=300, OR(AND(#REF!=#REF!, F174&lt;=#REF!), AND(#REF!=#REF!, F174&lt;=#REF!))), "CR", " ")</f>
        <v>#REF!</v>
      </c>
      <c r="M174" s="5" t="e">
        <f>IF(AND(B174=400, OR(AND(#REF!=#REF!, F174&lt;=#REF!), AND(#REF!=#REF!, F174&lt;=#REF!), AND(#REF!=#REF!, F174&lt;=#REF!), AND(#REF!=#REF!, F174&lt;=#REF!))), "CR", " ")</f>
        <v>#REF!</v>
      </c>
      <c r="N174" s="5" t="e">
        <f>IF(AND(B174=800, OR(AND(#REF!=#REF!, F174&lt;=#REF!), AND(#REF!=#REF!, F174&lt;=#REF!), AND(#REF!=#REF!, F174&lt;=#REF!), AND(#REF!=#REF!, F174&lt;=#REF!), AND(#REF!=#REF!, F174&lt;=#REF!))), "CR", " ")</f>
        <v>#REF!</v>
      </c>
      <c r="O174" s="5" t="e">
        <f>IF(AND(B174=1000, OR(AND(#REF!=#REF!, F174&lt;=#REF!), AND(#REF!=#REF!, F174&lt;=#REF!))), "CR", " ")</f>
        <v>#REF!</v>
      </c>
      <c r="P174" s="5" t="e">
        <f>IF(AND(B174=1500, OR(AND(#REF!=#REF!, F174&lt;=#REF!), AND(#REF!=#REF!, F174&lt;=#REF!), AND(#REF!=#REF!, F174&lt;=#REF!), AND(#REF!=#REF!, F174&lt;=#REF!), AND(#REF!=#REF!, F174&lt;=#REF!))), "CR", " ")</f>
        <v>#REF!</v>
      </c>
      <c r="Q174" s="5" t="e">
        <f>IF(AND(B174="1600 (Mile)",OR(AND(#REF!=#REF!,F174&lt;=#REF!),AND(#REF!=#REF!,F174&lt;=#REF!),AND(#REF!=#REF!,F174&lt;=#REF!),AND(#REF!=#REF!,F174&lt;=#REF!))),"CR"," ")</f>
        <v>#REF!</v>
      </c>
      <c r="R174" s="5" t="e">
        <f>IF(AND(B174=3000, OR(AND(#REF!=#REF!, F174&lt;=#REF!), AND(#REF!=#REF!, F174&lt;=#REF!), AND(#REF!=#REF!, F174&lt;=#REF!), AND(#REF!=#REF!, F174&lt;=#REF!))), "CR", " ")</f>
        <v>#REF!</v>
      </c>
      <c r="S174" s="5" t="e">
        <f>IF(AND(B174=5000, OR(AND(#REF!=#REF!, F174&lt;=#REF!), AND(#REF!=#REF!, F174&lt;=#REF!))), "CR", " ")</f>
        <v>#REF!</v>
      </c>
      <c r="T174" s="4" t="e">
        <f>IF(AND(B174=10000, OR(AND(#REF!=#REF!, F174&lt;=#REF!), AND(#REF!=#REF!, F174&lt;=#REF!))), "CR", " ")</f>
        <v>#REF!</v>
      </c>
      <c r="U174" s="4" t="e">
        <f>IF(AND(B174="high jump", OR(AND(#REF!=#REF!, F174&gt;=#REF!), AND(#REF!=#REF!, F174&gt;=#REF!), AND(#REF!=#REF!, F174&gt;=#REF!), AND(#REF!=#REF!, F174&gt;=#REF!), AND(#REF!=#REF!, F174&gt;=#REF!))), "CR", " ")</f>
        <v>#REF!</v>
      </c>
      <c r="V174" s="4" t="e">
        <f>IF(AND(B174="long jump", OR(AND(#REF!=#REF!, F174&gt;=#REF!), AND(#REF!=#REF!, F174&gt;=#REF!), AND(#REF!=#REF!, F174&gt;=#REF!), AND(#REF!=#REF!, F174&gt;=#REF!), AND(#REF!=#REF!, F174&gt;=#REF!))), "CR", " ")</f>
        <v>#REF!</v>
      </c>
      <c r="W174" s="4" t="e">
        <f>IF(AND(B174="triple jump", OR(AND(#REF!=#REF!, F174&gt;=#REF!), AND(#REF!=#REF!, F174&gt;=#REF!), AND(#REF!=#REF!, F174&gt;=#REF!), AND(#REF!=#REF!, F174&gt;=#REF!), AND(#REF!=#REF!, F174&gt;=#REF!))), "CR", " ")</f>
        <v>#REF!</v>
      </c>
      <c r="X174" s="4" t="e">
        <f>IF(AND(B174="pole vault", OR(AND(#REF!=#REF!, F174&gt;=#REF!), AND(#REF!=#REF!, F174&gt;=#REF!), AND(#REF!=#REF!, F174&gt;=#REF!), AND(#REF!=#REF!, F174&gt;=#REF!), AND(#REF!=#REF!, F174&gt;=#REF!))), "CR", " ")</f>
        <v>#REF!</v>
      </c>
      <c r="Y174" s="4" t="e">
        <f>IF(AND(B174="discus 1",#REF! =#REF!, F174&gt;=#REF!), "CR", " ")</f>
        <v>#REF!</v>
      </c>
      <c r="Z174" s="4" t="e">
        <f>IF(AND(B174="discus 1.25",#REF! =#REF!, F174&gt;=#REF!), "CR", " ")</f>
        <v>#REF!</v>
      </c>
      <c r="AA174" s="4" t="e">
        <f>IF(AND(B174="discus 1.5",#REF! =#REF!, F174&gt;=#REF!), "CR", " ")</f>
        <v>#REF!</v>
      </c>
      <c r="AB174" s="4" t="e">
        <f>IF(AND(B174="discus 1.75",#REF! =#REF!, F174&gt;=#REF!), "CR", " ")</f>
        <v>#REF!</v>
      </c>
      <c r="AC174" s="4" t="e">
        <f>IF(AND(B174="discus 2",#REF! =#REF!, F174&gt;=#REF!), "CR", " ")</f>
        <v>#REF!</v>
      </c>
      <c r="AD174" s="4" t="e">
        <f>IF(AND(B174="hammer 4",#REF! =#REF!, F174&gt;=#REF!), "CR", " ")</f>
        <v>#REF!</v>
      </c>
      <c r="AE174" s="4" t="e">
        <f>IF(AND(B174="hammer 5",#REF! =#REF!, F174&gt;=#REF!), "CR", " ")</f>
        <v>#REF!</v>
      </c>
      <c r="AF174" s="4" t="e">
        <f>IF(AND(B174="hammer 6",#REF! =#REF!, F174&gt;=#REF!), "CR", " ")</f>
        <v>#REF!</v>
      </c>
      <c r="AG174" s="4" t="e">
        <f>IF(AND(B174="hammer 7.26",#REF! =#REF!, F174&gt;=#REF!), "CR", " ")</f>
        <v>#REF!</v>
      </c>
      <c r="AH174" s="4" t="e">
        <f>IF(AND(B174="javelin 400",#REF! =#REF!, F174&gt;=#REF!), "CR", " ")</f>
        <v>#REF!</v>
      </c>
      <c r="AI174" s="4" t="e">
        <f>IF(AND(B174="javelin 600",#REF! =#REF!, F174&gt;=#REF!), "CR", " ")</f>
        <v>#REF!</v>
      </c>
      <c r="AJ174" s="4" t="e">
        <f>IF(AND(B174="javelin 700",#REF! =#REF!, F174&gt;=#REF!), "CR", " ")</f>
        <v>#REF!</v>
      </c>
      <c r="AK174" s="4" t="e">
        <f>IF(AND(B174="javelin 800", OR(AND(#REF!=#REF!, F174&gt;=#REF!), AND(#REF!=#REF!, F174&gt;=#REF!))), "CR", " ")</f>
        <v>#REF!</v>
      </c>
      <c r="AL174" s="4" t="e">
        <f>IF(AND(B174="shot 3",#REF! =#REF!, F174&gt;=#REF!), "CR", " ")</f>
        <v>#REF!</v>
      </c>
      <c r="AM174" s="4" t="e">
        <f>IF(AND(B174="shot 4",#REF! =#REF!, F174&gt;=#REF!), "CR", " ")</f>
        <v>#REF!</v>
      </c>
      <c r="AN174" s="4" t="e">
        <f>IF(AND(B174="shot 5",#REF! =#REF!, F174&gt;=#REF!), "CR", " ")</f>
        <v>#REF!</v>
      </c>
      <c r="AO174" s="4" t="e">
        <f>IF(AND(B174="shot 6",#REF! =#REF!, F174&gt;=#REF!), "CR", " ")</f>
        <v>#REF!</v>
      </c>
      <c r="AP174" s="4" t="e">
        <f>IF(AND(B174="shot 7.26",#REF! =#REF!, F174&gt;=#REF!), "CR", " ")</f>
        <v>#REF!</v>
      </c>
      <c r="AQ174" s="4" t="e">
        <f>IF(AND(B174="60H",OR(AND(#REF!=#REF!,F174&lt;=#REF!),AND(#REF!=#REF!,F174&lt;=#REF!),AND(#REF!=#REF!,F174&lt;=#REF!),AND(#REF!=#REF!,F174&lt;=#REF!),AND(#REF!=#REF!,F174&lt;=#REF!))),"CR"," ")</f>
        <v>#REF!</v>
      </c>
      <c r="AR174" s="4" t="e">
        <f>IF(AND(B174="75H", AND(#REF!=#REF!, F174&lt;=#REF!)), "CR", " ")</f>
        <v>#REF!</v>
      </c>
      <c r="AS174" s="4" t="e">
        <f>IF(AND(B174="80H", AND(#REF!=#REF!, F174&lt;=#REF!)), "CR", " ")</f>
        <v>#REF!</v>
      </c>
      <c r="AT174" s="4" t="e">
        <f>IF(AND(B174="100H", AND(#REF!=#REF!, F174&lt;=#REF!)), "CR", " ")</f>
        <v>#REF!</v>
      </c>
      <c r="AU174" s="4" t="e">
        <f>IF(AND(B174="110H", OR(AND(#REF!=#REF!, F174&lt;=#REF!), AND(#REF!=#REF!, F174&lt;=#REF!))), "CR", " ")</f>
        <v>#REF!</v>
      </c>
      <c r="AV174" s="4" t="e">
        <f>IF(AND(B174="400H", OR(AND(#REF!=#REF!, F174&lt;=#REF!), AND(#REF!=#REF!, F174&lt;=#REF!), AND(#REF!=#REF!, F174&lt;=#REF!), AND(#REF!=#REF!, F174&lt;=#REF!))), "CR", " ")</f>
        <v>#REF!</v>
      </c>
      <c r="AW174" s="4" t="e">
        <f>IF(AND(B174="1500SC", AND(#REF!=#REF!, F174&lt;=#REF!)), "CR", " ")</f>
        <v>#REF!</v>
      </c>
      <c r="AX174" s="4" t="e">
        <f>IF(AND(B174="2000SC", OR(AND(#REF!=#REF!, F174&lt;=#REF!), AND(#REF!=#REF!, F174&lt;=#REF!))), "CR", " ")</f>
        <v>#REF!</v>
      </c>
      <c r="AY174" s="4" t="e">
        <f>IF(AND(B174="3000SC", OR(AND(#REF!=#REF!, F174&lt;=#REF!), AND(#REF!=#REF!, F174&lt;=#REF!))), "CR", " ")</f>
        <v>#REF!</v>
      </c>
      <c r="AZ174" s="5" t="e">
        <f>IF(AND(B174="4x100", OR(AND(#REF!=#REF!, F174&lt;=#REF!), AND(#REF!=#REF!, F174&lt;=#REF!), AND(#REF!=#REF!, F174&lt;=#REF!), AND(#REF!=#REF!, F174&lt;=#REF!), AND(#REF!=#REF!, F174&lt;=#REF!))), "CR", " ")</f>
        <v>#REF!</v>
      </c>
      <c r="BA174" s="5" t="e">
        <f>IF(AND(B174="4x200", OR(AND(#REF!=#REF!, F174&lt;=#REF!), AND(#REF!=#REF!, F174&lt;=#REF!), AND(#REF!=#REF!, F174&lt;=#REF!), AND(#REF!=#REF!, F174&lt;=#REF!), AND(#REF!=#REF!, F174&lt;=#REF!))), "CR", " ")</f>
        <v>#REF!</v>
      </c>
      <c r="BB174" s="5" t="e">
        <f>IF(AND(B174="4x300", AND(#REF!=#REF!, F174&lt;=#REF!)), "CR", " ")</f>
        <v>#REF!</v>
      </c>
      <c r="BC174" s="5" t="e">
        <f>IF(AND(B174="4x400", OR(AND(#REF!=#REF!, F174&lt;=#REF!), AND(#REF!=#REF!, F174&lt;=#REF!), AND(#REF!=#REF!, F174&lt;=#REF!), AND(#REF!=#REF!, F174&lt;=#REF!))), "CR", " ")</f>
        <v>#REF!</v>
      </c>
      <c r="BD174" s="5" t="e">
        <f>IF(AND(B174="3x800", OR(AND(#REF!=#REF!, F174&lt;=#REF!), AND(#REF!=#REF!, F174&lt;=#REF!), AND(#REF!=#REF!, F174&lt;=#REF!))), "CR", " ")</f>
        <v>#REF!</v>
      </c>
      <c r="BE174" s="5" t="e">
        <f>IF(AND(B174="pentathlon", OR(AND(#REF!=#REF!, F174&gt;=#REF!), AND(#REF!=#REF!, F174&gt;=#REF!),AND(#REF!=#REF!, F174&gt;=#REF!),AND(#REF!=#REF!, F174&gt;=#REF!))), "CR", " ")</f>
        <v>#REF!</v>
      </c>
      <c r="BF174" s="5" t="e">
        <f>IF(AND(B174="heptathlon", OR(AND(#REF!=#REF!, F174&gt;=#REF!), AND(#REF!=#REF!, F174&gt;=#REF!))), "CR", " ")</f>
        <v>#REF!</v>
      </c>
      <c r="BG174" s="5" t="e">
        <f>IF(AND(B174="decathlon", OR(AND(#REF!=#REF!, F174&gt;=#REF!), AND(#REF!=#REF!, F174&gt;=#REF!),AND(#REF!=#REF!, F174&gt;=#REF!))), "CR", " ")</f>
        <v>#REF!</v>
      </c>
    </row>
    <row r="175" spans="1:59">
      <c r="A175" s="1" t="s">
        <v>85</v>
      </c>
      <c r="B175" s="2">
        <v>1500</v>
      </c>
      <c r="C175" s="1" t="s">
        <v>148</v>
      </c>
      <c r="D175" s="1" t="s">
        <v>197</v>
      </c>
      <c r="E175" s="6" t="s">
        <v>5</v>
      </c>
      <c r="F175" s="8" t="s">
        <v>198</v>
      </c>
      <c r="G175" s="9">
        <v>44696</v>
      </c>
      <c r="H175" s="1" t="s">
        <v>155</v>
      </c>
      <c r="I175" s="1" t="s">
        <v>194</v>
      </c>
      <c r="J175" s="5" t="e">
        <f>IF(AND(B175=100, OR(AND(#REF!=#REF!, F175&lt;=#REF!), AND(#REF!=#REF!, F175&lt;=#REF!), AND(#REF!=#REF!, F175&lt;=#REF!), AND(#REF!=#REF!, F175&lt;=#REF!), AND(#REF!=#REF!, F175&lt;=#REF!))), "CR", " ")</f>
        <v>#REF!</v>
      </c>
      <c r="K175" s="5" t="e">
        <f>IF(AND(B175=200, OR(AND(#REF!=#REF!, F175&lt;=#REF!), AND(#REF!=#REF!, F175&lt;=#REF!), AND(#REF!=#REF!, F175&lt;=#REF!), AND(#REF!=#REF!, F175&lt;=#REF!), AND(#REF!=#REF!, F175&lt;=#REF!))), "CR", " ")</f>
        <v>#REF!</v>
      </c>
      <c r="L175" s="5" t="e">
        <f>IF(AND(B175=300, OR(AND(#REF!=#REF!, F175&lt;=#REF!), AND(#REF!=#REF!, F175&lt;=#REF!))), "CR", " ")</f>
        <v>#REF!</v>
      </c>
      <c r="M175" s="5" t="e">
        <f>IF(AND(B175=400, OR(AND(#REF!=#REF!, F175&lt;=#REF!), AND(#REF!=#REF!, F175&lt;=#REF!), AND(#REF!=#REF!, F175&lt;=#REF!), AND(#REF!=#REF!, F175&lt;=#REF!))), "CR", " ")</f>
        <v>#REF!</v>
      </c>
      <c r="N175" s="5" t="e">
        <f>IF(AND(B175=800, OR(AND(#REF!=#REF!, F175&lt;=#REF!), AND(#REF!=#REF!, F175&lt;=#REF!), AND(#REF!=#REF!, F175&lt;=#REF!), AND(#REF!=#REF!, F175&lt;=#REF!), AND(#REF!=#REF!, F175&lt;=#REF!))), "CR", " ")</f>
        <v>#REF!</v>
      </c>
      <c r="O175" s="5" t="e">
        <f>IF(AND(B175=1000, OR(AND(#REF!=#REF!, F175&lt;=#REF!), AND(#REF!=#REF!, F175&lt;=#REF!))), "CR", " ")</f>
        <v>#REF!</v>
      </c>
      <c r="P175" s="5" t="e">
        <f>IF(AND(B175=1500, OR(AND(#REF!=#REF!, F175&lt;=#REF!), AND(#REF!=#REF!, F175&lt;=#REF!), AND(#REF!=#REF!, F175&lt;=#REF!), AND(#REF!=#REF!, F175&lt;=#REF!), AND(#REF!=#REF!, F175&lt;=#REF!))), "CR", " ")</f>
        <v>#REF!</v>
      </c>
      <c r="Q175" s="5" t="e">
        <f>IF(AND(B175="1600 (Mile)",OR(AND(#REF!=#REF!,F175&lt;=#REF!),AND(#REF!=#REF!,F175&lt;=#REF!),AND(#REF!=#REF!,F175&lt;=#REF!),AND(#REF!=#REF!,F175&lt;=#REF!))),"CR"," ")</f>
        <v>#REF!</v>
      </c>
      <c r="R175" s="5" t="e">
        <f>IF(AND(B175=3000, OR(AND(#REF!=#REF!, F175&lt;=#REF!), AND(#REF!=#REF!, F175&lt;=#REF!), AND(#REF!=#REF!, F175&lt;=#REF!), AND(#REF!=#REF!, F175&lt;=#REF!))), "CR", " ")</f>
        <v>#REF!</v>
      </c>
      <c r="S175" s="5" t="e">
        <f>IF(AND(B175=5000, OR(AND(#REF!=#REF!, F175&lt;=#REF!), AND(#REF!=#REF!, F175&lt;=#REF!))), "CR", " ")</f>
        <v>#REF!</v>
      </c>
      <c r="T175" s="4" t="e">
        <f>IF(AND(B175=10000, OR(AND(#REF!=#REF!, F175&lt;=#REF!), AND(#REF!=#REF!, F175&lt;=#REF!))), "CR", " ")</f>
        <v>#REF!</v>
      </c>
      <c r="U175" s="4" t="e">
        <f>IF(AND(B175="high jump", OR(AND(#REF!=#REF!, F175&gt;=#REF!), AND(#REF!=#REF!, F175&gt;=#REF!), AND(#REF!=#REF!, F175&gt;=#REF!), AND(#REF!=#REF!, F175&gt;=#REF!), AND(#REF!=#REF!, F175&gt;=#REF!))), "CR", " ")</f>
        <v>#REF!</v>
      </c>
      <c r="V175" s="4" t="e">
        <f>IF(AND(B175="long jump", OR(AND(#REF!=#REF!, F175&gt;=#REF!), AND(#REF!=#REF!, F175&gt;=#REF!), AND(#REF!=#REF!, F175&gt;=#REF!), AND(#REF!=#REF!, F175&gt;=#REF!), AND(#REF!=#REF!, F175&gt;=#REF!))), "CR", " ")</f>
        <v>#REF!</v>
      </c>
      <c r="W175" s="4" t="e">
        <f>IF(AND(B175="triple jump", OR(AND(#REF!=#REF!, F175&gt;=#REF!), AND(#REF!=#REF!, F175&gt;=#REF!), AND(#REF!=#REF!, F175&gt;=#REF!), AND(#REF!=#REF!, F175&gt;=#REF!), AND(#REF!=#REF!, F175&gt;=#REF!))), "CR", " ")</f>
        <v>#REF!</v>
      </c>
      <c r="X175" s="4" t="e">
        <f>IF(AND(B175="pole vault", OR(AND(#REF!=#REF!, F175&gt;=#REF!), AND(#REF!=#REF!, F175&gt;=#REF!), AND(#REF!=#REF!, F175&gt;=#REF!), AND(#REF!=#REF!, F175&gt;=#REF!), AND(#REF!=#REF!, F175&gt;=#REF!))), "CR", " ")</f>
        <v>#REF!</v>
      </c>
      <c r="Y175" s="4" t="e">
        <f>IF(AND(B175="discus 1",#REF! =#REF!, F175&gt;=#REF!), "CR", " ")</f>
        <v>#REF!</v>
      </c>
      <c r="Z175" s="4" t="e">
        <f>IF(AND(B175="discus 1.25",#REF! =#REF!, F175&gt;=#REF!), "CR", " ")</f>
        <v>#REF!</v>
      </c>
      <c r="AA175" s="4" t="e">
        <f>IF(AND(B175="discus 1.5",#REF! =#REF!, F175&gt;=#REF!), "CR", " ")</f>
        <v>#REF!</v>
      </c>
      <c r="AB175" s="4" t="e">
        <f>IF(AND(B175="discus 1.75",#REF! =#REF!, F175&gt;=#REF!), "CR", " ")</f>
        <v>#REF!</v>
      </c>
      <c r="AC175" s="4" t="e">
        <f>IF(AND(B175="discus 2",#REF! =#REF!, F175&gt;=#REF!), "CR", " ")</f>
        <v>#REF!</v>
      </c>
      <c r="AD175" s="4" t="e">
        <f>IF(AND(B175="hammer 4",#REF! =#REF!, F175&gt;=#REF!), "CR", " ")</f>
        <v>#REF!</v>
      </c>
      <c r="AE175" s="4" t="e">
        <f>IF(AND(B175="hammer 5",#REF! =#REF!, F175&gt;=#REF!), "CR", " ")</f>
        <v>#REF!</v>
      </c>
      <c r="AF175" s="4" t="e">
        <f>IF(AND(B175="hammer 6",#REF! =#REF!, F175&gt;=#REF!), "CR", " ")</f>
        <v>#REF!</v>
      </c>
      <c r="AG175" s="4" t="e">
        <f>IF(AND(B175="hammer 7.26",#REF! =#REF!, F175&gt;=#REF!), "CR", " ")</f>
        <v>#REF!</v>
      </c>
      <c r="AH175" s="4" t="e">
        <f>IF(AND(B175="javelin 400",#REF! =#REF!, F175&gt;=#REF!), "CR", " ")</f>
        <v>#REF!</v>
      </c>
      <c r="AI175" s="4" t="e">
        <f>IF(AND(B175="javelin 600",#REF! =#REF!, F175&gt;=#REF!), "CR", " ")</f>
        <v>#REF!</v>
      </c>
      <c r="AJ175" s="4" t="e">
        <f>IF(AND(B175="javelin 700",#REF! =#REF!, F175&gt;=#REF!), "CR", " ")</f>
        <v>#REF!</v>
      </c>
      <c r="AK175" s="4" t="e">
        <f>IF(AND(B175="javelin 800", OR(AND(#REF!=#REF!, F175&gt;=#REF!), AND(#REF!=#REF!, F175&gt;=#REF!))), "CR", " ")</f>
        <v>#REF!</v>
      </c>
      <c r="AL175" s="4" t="e">
        <f>IF(AND(B175="shot 3",#REF! =#REF!, F175&gt;=#REF!), "CR", " ")</f>
        <v>#REF!</v>
      </c>
      <c r="AM175" s="4" t="e">
        <f>IF(AND(B175="shot 4",#REF! =#REF!, F175&gt;=#REF!), "CR", " ")</f>
        <v>#REF!</v>
      </c>
      <c r="AN175" s="4" t="e">
        <f>IF(AND(B175="shot 5",#REF! =#REF!, F175&gt;=#REF!), "CR", " ")</f>
        <v>#REF!</v>
      </c>
      <c r="AO175" s="4" t="e">
        <f>IF(AND(B175="shot 6",#REF! =#REF!, F175&gt;=#REF!), "CR", " ")</f>
        <v>#REF!</v>
      </c>
      <c r="AP175" s="4" t="e">
        <f>IF(AND(B175="shot 7.26",#REF! =#REF!, F175&gt;=#REF!), "CR", " ")</f>
        <v>#REF!</v>
      </c>
      <c r="AQ175" s="4" t="e">
        <f>IF(AND(B175="60H",OR(AND(#REF!=#REF!,F175&lt;=#REF!),AND(#REF!=#REF!,F175&lt;=#REF!),AND(#REF!=#REF!,F175&lt;=#REF!),AND(#REF!=#REF!,F175&lt;=#REF!),AND(#REF!=#REF!,F175&lt;=#REF!))),"CR"," ")</f>
        <v>#REF!</v>
      </c>
      <c r="AR175" s="4" t="e">
        <f>IF(AND(B175="75H", AND(#REF!=#REF!, F175&lt;=#REF!)), "CR", " ")</f>
        <v>#REF!</v>
      </c>
      <c r="AS175" s="4" t="e">
        <f>IF(AND(B175="80H", AND(#REF!=#REF!, F175&lt;=#REF!)), "CR", " ")</f>
        <v>#REF!</v>
      </c>
      <c r="AT175" s="4" t="e">
        <f>IF(AND(B175="100H", AND(#REF!=#REF!, F175&lt;=#REF!)), "CR", " ")</f>
        <v>#REF!</v>
      </c>
      <c r="AU175" s="4" t="e">
        <f>IF(AND(B175="110H", OR(AND(#REF!=#REF!, F175&lt;=#REF!), AND(#REF!=#REF!, F175&lt;=#REF!))), "CR", " ")</f>
        <v>#REF!</v>
      </c>
      <c r="AV175" s="4" t="e">
        <f>IF(AND(B175="400H", OR(AND(#REF!=#REF!, F175&lt;=#REF!), AND(#REF!=#REF!, F175&lt;=#REF!), AND(#REF!=#REF!, F175&lt;=#REF!), AND(#REF!=#REF!, F175&lt;=#REF!))), "CR", " ")</f>
        <v>#REF!</v>
      </c>
      <c r="AW175" s="4" t="e">
        <f>IF(AND(B175="1500SC", AND(#REF!=#REF!, F175&lt;=#REF!)), "CR", " ")</f>
        <v>#REF!</v>
      </c>
      <c r="AX175" s="4" t="e">
        <f>IF(AND(B175="2000SC", OR(AND(#REF!=#REF!, F175&lt;=#REF!), AND(#REF!=#REF!, F175&lt;=#REF!))), "CR", " ")</f>
        <v>#REF!</v>
      </c>
      <c r="AY175" s="4" t="e">
        <f>IF(AND(B175="3000SC", OR(AND(#REF!=#REF!, F175&lt;=#REF!), AND(#REF!=#REF!, F175&lt;=#REF!))), "CR", " ")</f>
        <v>#REF!</v>
      </c>
      <c r="AZ175" s="5" t="e">
        <f>IF(AND(B175="4x100", OR(AND(#REF!=#REF!, F175&lt;=#REF!), AND(#REF!=#REF!, F175&lt;=#REF!), AND(#REF!=#REF!, F175&lt;=#REF!), AND(#REF!=#REF!, F175&lt;=#REF!), AND(#REF!=#REF!, F175&lt;=#REF!))), "CR", " ")</f>
        <v>#REF!</v>
      </c>
      <c r="BA175" s="5" t="e">
        <f>IF(AND(B175="4x200", OR(AND(#REF!=#REF!, F175&lt;=#REF!), AND(#REF!=#REF!, F175&lt;=#REF!), AND(#REF!=#REF!, F175&lt;=#REF!), AND(#REF!=#REF!, F175&lt;=#REF!), AND(#REF!=#REF!, F175&lt;=#REF!))), "CR", " ")</f>
        <v>#REF!</v>
      </c>
      <c r="BB175" s="5" t="e">
        <f>IF(AND(B175="4x300", AND(#REF!=#REF!, F175&lt;=#REF!)), "CR", " ")</f>
        <v>#REF!</v>
      </c>
      <c r="BC175" s="5" t="e">
        <f>IF(AND(B175="4x400", OR(AND(#REF!=#REF!, F175&lt;=#REF!), AND(#REF!=#REF!, F175&lt;=#REF!), AND(#REF!=#REF!, F175&lt;=#REF!), AND(#REF!=#REF!, F175&lt;=#REF!))), "CR", " ")</f>
        <v>#REF!</v>
      </c>
      <c r="BD175" s="5" t="e">
        <f>IF(AND(B175="3x800", OR(AND(#REF!=#REF!, F175&lt;=#REF!), AND(#REF!=#REF!, F175&lt;=#REF!), AND(#REF!=#REF!, F175&lt;=#REF!))), "CR", " ")</f>
        <v>#REF!</v>
      </c>
      <c r="BE175" s="5" t="e">
        <f>IF(AND(B175="pentathlon", OR(AND(#REF!=#REF!, F175&gt;=#REF!), AND(#REF!=#REF!, F175&gt;=#REF!),AND(#REF!=#REF!, F175&gt;=#REF!),AND(#REF!=#REF!, F175&gt;=#REF!))), "CR", " ")</f>
        <v>#REF!</v>
      </c>
      <c r="BF175" s="5" t="e">
        <f>IF(AND(B175="heptathlon", OR(AND(#REF!=#REF!, F175&gt;=#REF!), AND(#REF!=#REF!, F175&gt;=#REF!))), "CR", " ")</f>
        <v>#REF!</v>
      </c>
      <c r="BG175" s="5" t="e">
        <f>IF(AND(B175="decathlon", OR(AND(#REF!=#REF!, F175&gt;=#REF!), AND(#REF!=#REF!, F175&gt;=#REF!),AND(#REF!=#REF!, F175&gt;=#REF!))), "CR", " ")</f>
        <v>#REF!</v>
      </c>
    </row>
    <row r="176" spans="1:59" hidden="1">
      <c r="B176" s="2">
        <v>1500</v>
      </c>
      <c r="C176" s="1" t="s">
        <v>60</v>
      </c>
      <c r="D176" s="1" t="s">
        <v>9</v>
      </c>
      <c r="E176" s="6" t="s">
        <v>124</v>
      </c>
      <c r="F176" s="8" t="s">
        <v>286</v>
      </c>
      <c r="G176" s="10">
        <v>44749</v>
      </c>
      <c r="H176" s="1" t="s">
        <v>284</v>
      </c>
      <c r="I176" s="1" t="s">
        <v>285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5"/>
      <c r="BA176" s="5"/>
      <c r="BB176" s="5"/>
      <c r="BC176" s="5"/>
      <c r="BD176" s="5"/>
      <c r="BE176" s="5"/>
      <c r="BF176" s="5"/>
      <c r="BG176" s="5"/>
    </row>
    <row r="177" spans="1:61">
      <c r="A177" s="1" t="e">
        <f>#REF!</f>
        <v>#REF!</v>
      </c>
      <c r="B177" s="2">
        <v>1500</v>
      </c>
      <c r="C177" s="1" t="s">
        <v>58</v>
      </c>
      <c r="D177" s="1" t="s">
        <v>63</v>
      </c>
      <c r="E177" s="6" t="s">
        <v>5</v>
      </c>
      <c r="F177" s="8" t="s">
        <v>180</v>
      </c>
      <c r="G177" s="10">
        <v>44682</v>
      </c>
      <c r="H177" s="1" t="s">
        <v>155</v>
      </c>
      <c r="I177" s="1" t="s">
        <v>177</v>
      </c>
      <c r="J177" s="5" t="e">
        <f>IF(AND(B177=100, OR(AND(#REF!=#REF!, F177&lt;=#REF!), AND(#REF!=#REF!, F177&lt;=#REF!), AND(#REF!=#REF!, F177&lt;=#REF!), AND(#REF!=#REF!, F177&lt;=#REF!), AND(#REF!=#REF!, F177&lt;=#REF!))), "CR", " ")</f>
        <v>#REF!</v>
      </c>
      <c r="K177" s="5" t="e">
        <f>IF(AND(B177=200, OR(AND(#REF!=#REF!, F177&lt;=#REF!), AND(#REF!=#REF!, F177&lt;=#REF!), AND(#REF!=#REF!, F177&lt;=#REF!), AND(#REF!=#REF!, F177&lt;=#REF!), AND(#REF!=#REF!, F177&lt;=#REF!))), "CR", " ")</f>
        <v>#REF!</v>
      </c>
      <c r="L177" s="5" t="e">
        <f>IF(AND(B177=300, OR(AND(#REF!=#REF!, F177&lt;=#REF!), AND(#REF!=#REF!, F177&lt;=#REF!))), "CR", " ")</f>
        <v>#REF!</v>
      </c>
      <c r="M177" s="5" t="e">
        <f>IF(AND(B177=400, OR(AND(#REF!=#REF!, F177&lt;=#REF!), AND(#REF!=#REF!, F177&lt;=#REF!), AND(#REF!=#REF!, F177&lt;=#REF!), AND(#REF!=#REF!, F177&lt;=#REF!))), "CR", " ")</f>
        <v>#REF!</v>
      </c>
      <c r="N177" s="5" t="e">
        <f>IF(AND(B177=800, OR(AND(#REF!=#REF!, F177&lt;=#REF!), AND(#REF!=#REF!, F177&lt;=#REF!), AND(#REF!=#REF!, F177&lt;=#REF!), AND(#REF!=#REF!, F177&lt;=#REF!), AND(#REF!=#REF!, F177&lt;=#REF!))), "CR", " ")</f>
        <v>#REF!</v>
      </c>
      <c r="O177" s="5" t="e">
        <f>IF(AND(B177=1000, OR(AND(#REF!=#REF!, F177&lt;=#REF!), AND(#REF!=#REF!, F177&lt;=#REF!))), "CR", " ")</f>
        <v>#REF!</v>
      </c>
      <c r="P177" s="5" t="e">
        <f>IF(AND(B177=1500, OR(AND(#REF!=#REF!, F177&lt;=#REF!), AND(#REF!=#REF!, F177&lt;=#REF!), AND(#REF!=#REF!, F177&lt;=#REF!), AND(#REF!=#REF!, F177&lt;=#REF!), AND(#REF!=#REF!, F177&lt;=#REF!))), "CR", " ")</f>
        <v>#REF!</v>
      </c>
      <c r="Q177" s="5" t="e">
        <f>IF(AND(B177="1600 (Mile)",OR(AND(#REF!=#REF!,F177&lt;=#REF!),AND(#REF!=#REF!,F177&lt;=#REF!),AND(#REF!=#REF!,F177&lt;=#REF!),AND(#REF!=#REF!,F177&lt;=#REF!))),"CR"," ")</f>
        <v>#REF!</v>
      </c>
      <c r="R177" s="5" t="e">
        <f>IF(AND(B177=3000, OR(AND(#REF!=#REF!, F177&lt;=#REF!), AND(#REF!=#REF!, F177&lt;=#REF!), AND(#REF!=#REF!, F177&lt;=#REF!), AND(#REF!=#REF!, F177&lt;=#REF!))), "CR", " ")</f>
        <v>#REF!</v>
      </c>
      <c r="S177" s="5" t="e">
        <f>IF(AND(B177=5000, OR(AND(#REF!=#REF!, F177&lt;=#REF!), AND(#REF!=#REF!, F177&lt;=#REF!))), "CR", " ")</f>
        <v>#REF!</v>
      </c>
      <c r="T177" s="4" t="e">
        <f>IF(AND(B177=10000, OR(AND(#REF!=#REF!, F177&lt;=#REF!), AND(#REF!=#REF!, F177&lt;=#REF!))), "CR", " ")</f>
        <v>#REF!</v>
      </c>
      <c r="U177" s="4" t="e">
        <f>IF(AND(B177="high jump", OR(AND(#REF!=#REF!, F177&gt;=#REF!), AND(#REF!=#REF!, F177&gt;=#REF!), AND(#REF!=#REF!, F177&gt;=#REF!), AND(#REF!=#REF!, F177&gt;=#REF!), AND(#REF!=#REF!, F177&gt;=#REF!))), "CR", " ")</f>
        <v>#REF!</v>
      </c>
      <c r="V177" s="4" t="e">
        <f>IF(AND(B177="long jump", OR(AND(#REF!=#REF!, F177&gt;=#REF!), AND(#REF!=#REF!, F177&gt;=#REF!), AND(#REF!=#REF!, F177&gt;=#REF!), AND(#REF!=#REF!, F177&gt;=#REF!), AND(#REF!=#REF!, F177&gt;=#REF!))), "CR", " ")</f>
        <v>#REF!</v>
      </c>
      <c r="W177" s="4" t="e">
        <f>IF(AND(B177="triple jump", OR(AND(#REF!=#REF!, F177&gt;=#REF!), AND(#REF!=#REF!, F177&gt;=#REF!), AND(#REF!=#REF!, F177&gt;=#REF!), AND(#REF!=#REF!, F177&gt;=#REF!), AND(#REF!=#REF!, F177&gt;=#REF!))), "CR", " ")</f>
        <v>#REF!</v>
      </c>
      <c r="X177" s="4" t="e">
        <f>IF(AND(B177="pole vault", OR(AND(#REF!=#REF!, F177&gt;=#REF!), AND(#REF!=#REF!, F177&gt;=#REF!), AND(#REF!=#REF!, F177&gt;=#REF!), AND(#REF!=#REF!, F177&gt;=#REF!), AND(#REF!=#REF!, F177&gt;=#REF!))), "CR", " ")</f>
        <v>#REF!</v>
      </c>
      <c r="Y177" s="4" t="e">
        <f>IF(AND(B177="discus 1",#REF! =#REF!, F177&gt;=#REF!), "CR", " ")</f>
        <v>#REF!</v>
      </c>
      <c r="Z177" s="4" t="e">
        <f>IF(AND(B177="discus 1.25",#REF! =#REF!, F177&gt;=#REF!), "CR", " ")</f>
        <v>#REF!</v>
      </c>
      <c r="AA177" s="4" t="e">
        <f>IF(AND(B177="discus 1.5",#REF! =#REF!, F177&gt;=#REF!), "CR", " ")</f>
        <v>#REF!</v>
      </c>
      <c r="AB177" s="4" t="e">
        <f>IF(AND(B177="discus 1.75",#REF! =#REF!, F177&gt;=#REF!), "CR", " ")</f>
        <v>#REF!</v>
      </c>
      <c r="AC177" s="4" t="e">
        <f>IF(AND(B177="discus 2",#REF! =#REF!, F177&gt;=#REF!), "CR", " ")</f>
        <v>#REF!</v>
      </c>
      <c r="AD177" s="4" t="e">
        <f>IF(AND(B177="hammer 4",#REF! =#REF!, F177&gt;=#REF!), "CR", " ")</f>
        <v>#REF!</v>
      </c>
      <c r="AE177" s="4" t="e">
        <f>IF(AND(B177="hammer 5",#REF! =#REF!, F177&gt;=#REF!), "CR", " ")</f>
        <v>#REF!</v>
      </c>
      <c r="AF177" s="4" t="e">
        <f>IF(AND(B177="hammer 6",#REF! =#REF!, F177&gt;=#REF!), "CR", " ")</f>
        <v>#REF!</v>
      </c>
      <c r="AG177" s="4" t="e">
        <f>IF(AND(B177="hammer 7.26",#REF! =#REF!, F177&gt;=#REF!), "CR", " ")</f>
        <v>#REF!</v>
      </c>
      <c r="AH177" s="4" t="e">
        <f>IF(AND(B177="javelin 400",#REF! =#REF!, F177&gt;=#REF!), "CR", " ")</f>
        <v>#REF!</v>
      </c>
      <c r="AI177" s="4" t="e">
        <f>IF(AND(B177="javelin 600",#REF! =#REF!, F177&gt;=#REF!), "CR", " ")</f>
        <v>#REF!</v>
      </c>
      <c r="AJ177" s="4" t="e">
        <f>IF(AND(B177="javelin 700",#REF! =#REF!, F177&gt;=#REF!), "CR", " ")</f>
        <v>#REF!</v>
      </c>
      <c r="AK177" s="4" t="e">
        <f>IF(AND(B177="javelin 800", OR(AND(#REF!=#REF!, F177&gt;=#REF!), AND(#REF!=#REF!, F177&gt;=#REF!))), "CR", " ")</f>
        <v>#REF!</v>
      </c>
      <c r="AL177" s="4" t="e">
        <f>IF(AND(B177="shot 3",#REF! =#REF!, F177&gt;=#REF!), "CR", " ")</f>
        <v>#REF!</v>
      </c>
      <c r="AM177" s="4" t="e">
        <f>IF(AND(B177="shot 4",#REF! =#REF!, F177&gt;=#REF!), "CR", " ")</f>
        <v>#REF!</v>
      </c>
      <c r="AN177" s="4" t="e">
        <f>IF(AND(B177="shot 5",#REF! =#REF!, F177&gt;=#REF!), "CR", " ")</f>
        <v>#REF!</v>
      </c>
      <c r="AO177" s="4" t="e">
        <f>IF(AND(B177="shot 6",#REF! =#REF!, F177&gt;=#REF!), "CR", " ")</f>
        <v>#REF!</v>
      </c>
      <c r="AP177" s="4" t="e">
        <f>IF(AND(B177="shot 7.26",#REF! =#REF!, F177&gt;=#REF!), "CR", " ")</f>
        <v>#REF!</v>
      </c>
      <c r="AQ177" s="4" t="e">
        <f>IF(AND(B177="60H",OR(AND(#REF!=#REF!,F177&lt;=#REF!),AND(#REF!=#REF!,F177&lt;=#REF!),AND(#REF!=#REF!,F177&lt;=#REF!),AND(#REF!=#REF!,F177&lt;=#REF!),AND(#REF!=#REF!,F177&lt;=#REF!))),"CR"," ")</f>
        <v>#REF!</v>
      </c>
      <c r="AR177" s="4" t="e">
        <f>IF(AND(B177="75H", AND(#REF!=#REF!, F177&lt;=#REF!)), "CR", " ")</f>
        <v>#REF!</v>
      </c>
      <c r="AS177" s="4" t="e">
        <f>IF(AND(B177="80H", AND(#REF!=#REF!, F177&lt;=#REF!)), "CR", " ")</f>
        <v>#REF!</v>
      </c>
      <c r="AT177" s="4" t="e">
        <f>IF(AND(B177="100H", AND(#REF!=#REF!, F177&lt;=#REF!)), "CR", " ")</f>
        <v>#REF!</v>
      </c>
      <c r="AU177" s="4" t="e">
        <f>IF(AND(B177="110H", OR(AND(#REF!=#REF!, F177&lt;=#REF!), AND(#REF!=#REF!, F177&lt;=#REF!))), "CR", " ")</f>
        <v>#REF!</v>
      </c>
      <c r="AV177" s="4" t="e">
        <f>IF(AND(B177="400H", OR(AND(#REF!=#REF!, F177&lt;=#REF!), AND(#REF!=#REF!, F177&lt;=#REF!), AND(#REF!=#REF!, F177&lt;=#REF!), AND(#REF!=#REF!, F177&lt;=#REF!))), "CR", " ")</f>
        <v>#REF!</v>
      </c>
      <c r="AW177" s="4" t="e">
        <f>IF(AND(B177="1500SC", AND(#REF!=#REF!, F177&lt;=#REF!)), "CR", " ")</f>
        <v>#REF!</v>
      </c>
      <c r="AX177" s="4" t="e">
        <f>IF(AND(B177="2000SC", OR(AND(#REF!=#REF!, F177&lt;=#REF!), AND(#REF!=#REF!, F177&lt;=#REF!))), "CR", " ")</f>
        <v>#REF!</v>
      </c>
      <c r="AY177" s="4" t="e">
        <f>IF(AND(B177="3000SC", OR(AND(#REF!=#REF!, F177&lt;=#REF!), AND(#REF!=#REF!, F177&lt;=#REF!))), "CR", " ")</f>
        <v>#REF!</v>
      </c>
      <c r="AZ177" s="5" t="e">
        <f>IF(AND(B177="4x100", OR(AND(#REF!=#REF!, F177&lt;=#REF!), AND(#REF!=#REF!, F177&lt;=#REF!), AND(#REF!=#REF!, F177&lt;=#REF!), AND(#REF!=#REF!, F177&lt;=#REF!), AND(#REF!=#REF!, F177&lt;=#REF!))), "CR", " ")</f>
        <v>#REF!</v>
      </c>
      <c r="BA177" s="5" t="e">
        <f>IF(AND(B177="4x200", OR(AND(#REF!=#REF!, F177&lt;=#REF!), AND(#REF!=#REF!, F177&lt;=#REF!), AND(#REF!=#REF!, F177&lt;=#REF!), AND(#REF!=#REF!, F177&lt;=#REF!), AND(#REF!=#REF!, F177&lt;=#REF!))), "CR", " ")</f>
        <v>#REF!</v>
      </c>
      <c r="BB177" s="5" t="e">
        <f>IF(AND(B177="4x300", AND(#REF!=#REF!, F177&lt;=#REF!)), "CR", " ")</f>
        <v>#REF!</v>
      </c>
      <c r="BC177" s="5" t="e">
        <f>IF(AND(B177="4x400", OR(AND(#REF!=#REF!, F177&lt;=#REF!), AND(#REF!=#REF!, F177&lt;=#REF!), AND(#REF!=#REF!, F177&lt;=#REF!), AND(#REF!=#REF!, F177&lt;=#REF!))), "CR", " ")</f>
        <v>#REF!</v>
      </c>
      <c r="BD177" s="5" t="e">
        <f>IF(AND(B177="3x800", OR(AND(#REF!=#REF!, F177&lt;=#REF!), AND(#REF!=#REF!, F177&lt;=#REF!), AND(#REF!=#REF!, F177&lt;=#REF!))), "CR", " ")</f>
        <v>#REF!</v>
      </c>
      <c r="BE177" s="5" t="e">
        <f>IF(AND(B177="pentathlon", OR(AND(#REF!=#REF!, F177&gt;=#REF!), AND(#REF!=#REF!, F177&gt;=#REF!),AND(#REF!=#REF!, F177&gt;=#REF!),AND(#REF!=#REF!, F177&gt;=#REF!))), "CR", " ")</f>
        <v>#REF!</v>
      </c>
      <c r="BF177" s="5" t="e">
        <f>IF(AND(B177="heptathlon", OR(AND(#REF!=#REF!, F177&gt;=#REF!), AND(#REF!=#REF!, F177&gt;=#REF!))), "CR", " ")</f>
        <v>#REF!</v>
      </c>
      <c r="BG177" s="5" t="e">
        <f>IF(AND(B177="decathlon", OR(AND(#REF!=#REF!, F177&gt;=#REF!), AND(#REF!=#REF!, F177&gt;=#REF!),AND(#REF!=#REF!, F177&gt;=#REF!))), "CR", " ")</f>
        <v>#REF!</v>
      </c>
    </row>
    <row r="178" spans="1:61" hidden="1">
      <c r="A178" s="1" t="e">
        <f>#REF!</f>
        <v>#REF!</v>
      </c>
      <c r="B178" s="2">
        <v>1500</v>
      </c>
      <c r="C178" s="1" t="s">
        <v>75</v>
      </c>
      <c r="D178" s="1" t="s">
        <v>76</v>
      </c>
      <c r="E178" s="6" t="s">
        <v>7</v>
      </c>
      <c r="F178" s="8" t="s">
        <v>260</v>
      </c>
      <c r="G178" s="10">
        <v>44724</v>
      </c>
      <c r="H178" s="2" t="s">
        <v>128</v>
      </c>
      <c r="I178" s="2" t="s">
        <v>189</v>
      </c>
      <c r="J178" s="5" t="e">
        <f>IF(AND(B178=100, OR(AND(#REF!=#REF!, F178&lt;=#REF!), AND(#REF!=#REF!, F178&lt;=#REF!), AND(#REF!=#REF!, F178&lt;=#REF!), AND(#REF!=#REF!, F178&lt;=#REF!), AND(#REF!=#REF!, F178&lt;=#REF!))), "CR", " ")</f>
        <v>#REF!</v>
      </c>
      <c r="K178" s="5" t="e">
        <f>IF(AND(B178=200, OR(AND(#REF!=#REF!, F178&lt;=#REF!), AND(#REF!=#REF!, F178&lt;=#REF!), AND(#REF!=#REF!, F178&lt;=#REF!), AND(#REF!=#REF!, F178&lt;=#REF!), AND(#REF!=#REF!, F178&lt;=#REF!))), "CR", " ")</f>
        <v>#REF!</v>
      </c>
      <c r="L178" s="5" t="e">
        <f>IF(AND(B178=300, OR(AND(#REF!=#REF!, F178&lt;=#REF!), AND(#REF!=#REF!, F178&lt;=#REF!))), "CR", " ")</f>
        <v>#REF!</v>
      </c>
      <c r="M178" s="5" t="e">
        <f>IF(AND(B178=400, OR(AND(#REF!=#REF!, F178&lt;=#REF!), AND(#REF!=#REF!, F178&lt;=#REF!), AND(#REF!=#REF!, F178&lt;=#REF!), AND(#REF!=#REF!, F178&lt;=#REF!))), "CR", " ")</f>
        <v>#REF!</v>
      </c>
      <c r="N178" s="5" t="e">
        <f>IF(AND(B178=800, OR(AND(#REF!=#REF!, F178&lt;=#REF!), AND(#REF!=#REF!, F178&lt;=#REF!), AND(#REF!=#REF!, F178&lt;=#REF!), AND(#REF!=#REF!, F178&lt;=#REF!), AND(#REF!=#REF!, F178&lt;=#REF!))), "CR", " ")</f>
        <v>#REF!</v>
      </c>
      <c r="O178" s="5" t="e">
        <f>IF(AND(B178=1000, OR(AND(#REF!=#REF!, F178&lt;=#REF!), AND(#REF!=#REF!, F178&lt;=#REF!))), "CR", " ")</f>
        <v>#REF!</v>
      </c>
      <c r="P178" s="5" t="e">
        <f>IF(AND(B178=1500, OR(AND(#REF!=#REF!, F178&lt;=#REF!), AND(#REF!=#REF!, F178&lt;=#REF!), AND(#REF!=#REF!, F178&lt;=#REF!), AND(#REF!=#REF!, F178&lt;=#REF!), AND(#REF!=#REF!, F178&lt;=#REF!))), "CR", " ")</f>
        <v>#REF!</v>
      </c>
      <c r="Q178" s="5" t="e">
        <f>IF(AND(B178="1600 (Mile)",OR(AND(#REF!=#REF!,F178&lt;=#REF!),AND(#REF!=#REF!,F178&lt;=#REF!),AND(#REF!=#REF!,F178&lt;=#REF!),AND(#REF!=#REF!,F178&lt;=#REF!))),"CR"," ")</f>
        <v>#REF!</v>
      </c>
      <c r="R178" s="5" t="e">
        <f>IF(AND(B178=3000, OR(AND(#REF!=#REF!, F178&lt;=#REF!), AND(#REF!=#REF!, F178&lt;=#REF!), AND(#REF!=#REF!, F178&lt;=#REF!), AND(#REF!=#REF!, F178&lt;=#REF!))), "CR", " ")</f>
        <v>#REF!</v>
      </c>
      <c r="S178" s="5" t="e">
        <f>IF(AND(B178=5000, OR(AND(#REF!=#REF!, F178&lt;=#REF!), AND(#REF!=#REF!, F178&lt;=#REF!))), "CR", " ")</f>
        <v>#REF!</v>
      </c>
      <c r="T178" s="4" t="e">
        <f>IF(AND(B178=10000, OR(AND(#REF!=#REF!, F178&lt;=#REF!), AND(#REF!=#REF!, F178&lt;=#REF!))), "CR", " ")</f>
        <v>#REF!</v>
      </c>
      <c r="U178" s="4" t="e">
        <f>IF(AND(B178="high jump", OR(AND(#REF!=#REF!, F178&gt;=#REF!), AND(#REF!=#REF!, F178&gt;=#REF!), AND(#REF!=#REF!, F178&gt;=#REF!), AND(#REF!=#REF!, F178&gt;=#REF!), AND(#REF!=#REF!, F178&gt;=#REF!))), "CR", " ")</f>
        <v>#REF!</v>
      </c>
      <c r="V178" s="4" t="e">
        <f>IF(AND(B178="long jump", OR(AND(#REF!=#REF!, F178&gt;=#REF!), AND(#REF!=#REF!, F178&gt;=#REF!), AND(#REF!=#REF!, F178&gt;=#REF!), AND(#REF!=#REF!, F178&gt;=#REF!), AND(#REF!=#REF!, F178&gt;=#REF!))), "CR", " ")</f>
        <v>#REF!</v>
      </c>
      <c r="W178" s="4" t="e">
        <f>IF(AND(B178="triple jump", OR(AND(#REF!=#REF!, F178&gt;=#REF!), AND(#REF!=#REF!, F178&gt;=#REF!), AND(#REF!=#REF!, F178&gt;=#REF!), AND(#REF!=#REF!, F178&gt;=#REF!), AND(#REF!=#REF!, F178&gt;=#REF!))), "CR", " ")</f>
        <v>#REF!</v>
      </c>
      <c r="X178" s="4" t="e">
        <f>IF(AND(B178="pole vault", OR(AND(#REF!=#REF!, F178&gt;=#REF!), AND(#REF!=#REF!, F178&gt;=#REF!), AND(#REF!=#REF!, F178&gt;=#REF!), AND(#REF!=#REF!, F178&gt;=#REF!), AND(#REF!=#REF!, F178&gt;=#REF!))), "CR", " ")</f>
        <v>#REF!</v>
      </c>
      <c r="Y178" s="4" t="e">
        <f>IF(AND(B178="discus 1",#REF! =#REF!, F178&gt;=#REF!), "CR", " ")</f>
        <v>#REF!</v>
      </c>
      <c r="Z178" s="4" t="e">
        <f>IF(AND(B178="discus 1.25",#REF! =#REF!, F178&gt;=#REF!), "CR", " ")</f>
        <v>#REF!</v>
      </c>
      <c r="AA178" s="4" t="e">
        <f>IF(AND(B178="discus 1.5",#REF! =#REF!, F178&gt;=#REF!), "CR", " ")</f>
        <v>#REF!</v>
      </c>
      <c r="AB178" s="4" t="e">
        <f>IF(AND(B178="discus 1.75",#REF! =#REF!, F178&gt;=#REF!), "CR", " ")</f>
        <v>#REF!</v>
      </c>
      <c r="AC178" s="4" t="e">
        <f>IF(AND(B178="discus 2",#REF! =#REF!, F178&gt;=#REF!), "CR", " ")</f>
        <v>#REF!</v>
      </c>
      <c r="AD178" s="4" t="e">
        <f>IF(AND(B178="hammer 4",#REF! =#REF!, F178&gt;=#REF!), "CR", " ")</f>
        <v>#REF!</v>
      </c>
      <c r="AE178" s="4" t="e">
        <f>IF(AND(B178="hammer 5",#REF! =#REF!, F178&gt;=#REF!), "CR", " ")</f>
        <v>#REF!</v>
      </c>
      <c r="AF178" s="4" t="e">
        <f>IF(AND(B178="hammer 6",#REF! =#REF!, F178&gt;=#REF!), "CR", " ")</f>
        <v>#REF!</v>
      </c>
      <c r="AG178" s="4" t="e">
        <f>IF(AND(B178="hammer 7.26",#REF! =#REF!, F178&gt;=#REF!), "CR", " ")</f>
        <v>#REF!</v>
      </c>
      <c r="AH178" s="4" t="e">
        <f>IF(AND(B178="javelin 400",#REF! =#REF!, F178&gt;=#REF!), "CR", " ")</f>
        <v>#REF!</v>
      </c>
      <c r="AI178" s="4" t="e">
        <f>IF(AND(B178="javelin 600",#REF! =#REF!, F178&gt;=#REF!), "CR", " ")</f>
        <v>#REF!</v>
      </c>
      <c r="AJ178" s="4" t="e">
        <f>IF(AND(B178="javelin 700",#REF! =#REF!, F178&gt;=#REF!), "CR", " ")</f>
        <v>#REF!</v>
      </c>
      <c r="AK178" s="4" t="e">
        <f>IF(AND(B178="javelin 800", OR(AND(#REF!=#REF!, F178&gt;=#REF!), AND(#REF!=#REF!, F178&gt;=#REF!))), "CR", " ")</f>
        <v>#REF!</v>
      </c>
      <c r="AL178" s="4" t="e">
        <f>IF(AND(B178="shot 3",#REF! =#REF!, F178&gt;=#REF!), "CR", " ")</f>
        <v>#REF!</v>
      </c>
      <c r="AM178" s="4" t="e">
        <f>IF(AND(B178="shot 4",#REF! =#REF!, F178&gt;=#REF!), "CR", " ")</f>
        <v>#REF!</v>
      </c>
      <c r="AN178" s="4" t="e">
        <f>IF(AND(B178="shot 5",#REF! =#REF!, F178&gt;=#REF!), "CR", " ")</f>
        <v>#REF!</v>
      </c>
      <c r="AO178" s="4" t="e">
        <f>IF(AND(B178="shot 6",#REF! =#REF!, F178&gt;=#REF!), "CR", " ")</f>
        <v>#REF!</v>
      </c>
      <c r="AP178" s="4" t="e">
        <f>IF(AND(B178="shot 7.26",#REF! =#REF!, F178&gt;=#REF!), "CR", " ")</f>
        <v>#REF!</v>
      </c>
      <c r="AQ178" s="4" t="e">
        <f>IF(AND(B178="60H",OR(AND(#REF!=#REF!,F178&lt;=#REF!),AND(#REF!=#REF!,F178&lt;=#REF!),AND(#REF!=#REF!,F178&lt;=#REF!),AND(#REF!=#REF!,F178&lt;=#REF!),AND(#REF!=#REF!,F178&lt;=#REF!))),"CR"," ")</f>
        <v>#REF!</v>
      </c>
      <c r="AR178" s="4" t="e">
        <f>IF(AND(B178="75H", AND(#REF!=#REF!, F178&lt;=#REF!)), "CR", " ")</f>
        <v>#REF!</v>
      </c>
      <c r="AS178" s="4" t="e">
        <f>IF(AND(B178="80H", AND(#REF!=#REF!, F178&lt;=#REF!)), "CR", " ")</f>
        <v>#REF!</v>
      </c>
      <c r="AT178" s="4" t="e">
        <f>IF(AND(B178="100H", AND(#REF!=#REF!, F178&lt;=#REF!)), "CR", " ")</f>
        <v>#REF!</v>
      </c>
      <c r="AU178" s="4" t="e">
        <f>IF(AND(B178="110H", OR(AND(#REF!=#REF!, F178&lt;=#REF!), AND(#REF!=#REF!, F178&lt;=#REF!))), "CR", " ")</f>
        <v>#REF!</v>
      </c>
      <c r="AV178" s="4" t="e">
        <f>IF(AND(B178="400H", OR(AND(#REF!=#REF!, F178&lt;=#REF!), AND(#REF!=#REF!, F178&lt;=#REF!), AND(#REF!=#REF!, F178&lt;=#REF!), AND(#REF!=#REF!, F178&lt;=#REF!))), "CR", " ")</f>
        <v>#REF!</v>
      </c>
      <c r="AW178" s="4" t="e">
        <f>IF(AND(B178="1500SC", AND(#REF!=#REF!, F178&lt;=#REF!)), "CR", " ")</f>
        <v>#REF!</v>
      </c>
      <c r="AX178" s="4" t="e">
        <f>IF(AND(B178="2000SC", OR(AND(#REF!=#REF!, F178&lt;=#REF!), AND(#REF!=#REF!, F178&lt;=#REF!))), "CR", " ")</f>
        <v>#REF!</v>
      </c>
      <c r="AY178" s="4" t="e">
        <f>IF(AND(B178="3000SC", OR(AND(#REF!=#REF!, F178&lt;=#REF!), AND(#REF!=#REF!, F178&lt;=#REF!))), "CR", " ")</f>
        <v>#REF!</v>
      </c>
      <c r="AZ178" s="5" t="e">
        <f>IF(AND(B178="4x100", OR(AND(#REF!=#REF!, F178&lt;=#REF!), AND(#REF!=#REF!, F178&lt;=#REF!), AND(#REF!=#REF!, F178&lt;=#REF!), AND(#REF!=#REF!, F178&lt;=#REF!), AND(#REF!=#REF!, F178&lt;=#REF!))), "CR", " ")</f>
        <v>#REF!</v>
      </c>
      <c r="BA178" s="5" t="e">
        <f>IF(AND(B178="4x200", OR(AND(#REF!=#REF!, F178&lt;=#REF!), AND(#REF!=#REF!, F178&lt;=#REF!), AND(#REF!=#REF!, F178&lt;=#REF!), AND(#REF!=#REF!, F178&lt;=#REF!), AND(#REF!=#REF!, F178&lt;=#REF!))), "CR", " ")</f>
        <v>#REF!</v>
      </c>
      <c r="BB178" s="5" t="e">
        <f>IF(AND(B178="4x300", AND(#REF!=#REF!, F178&lt;=#REF!)), "CR", " ")</f>
        <v>#REF!</v>
      </c>
      <c r="BC178" s="5" t="e">
        <f>IF(AND(B178="4x400", OR(AND(#REF!=#REF!, F178&lt;=#REF!), AND(#REF!=#REF!, F178&lt;=#REF!), AND(#REF!=#REF!, F178&lt;=#REF!), AND(#REF!=#REF!, F178&lt;=#REF!))), "CR", " ")</f>
        <v>#REF!</v>
      </c>
      <c r="BD178" s="5" t="e">
        <f>IF(AND(B178="3x800", OR(AND(#REF!=#REF!, F178&lt;=#REF!), AND(#REF!=#REF!, F178&lt;=#REF!), AND(#REF!=#REF!, F178&lt;=#REF!))), "CR", " ")</f>
        <v>#REF!</v>
      </c>
      <c r="BE178" s="5" t="e">
        <f>IF(AND(B178="pentathlon", OR(AND(#REF!=#REF!, F178&gt;=#REF!), AND(#REF!=#REF!, F178&gt;=#REF!),AND(#REF!=#REF!, F178&gt;=#REF!),AND(#REF!=#REF!, F178&gt;=#REF!))), "CR", " ")</f>
        <v>#REF!</v>
      </c>
      <c r="BF178" s="5" t="e">
        <f>IF(AND(B178="heptathlon", OR(AND(#REF!=#REF!, F178&gt;=#REF!), AND(#REF!=#REF!, F178&gt;=#REF!))), "CR", " ")</f>
        <v>#REF!</v>
      </c>
      <c r="BG178" s="5" t="e">
        <f>IF(AND(B178="decathlon", OR(AND(#REF!=#REF!, F178&gt;=#REF!), AND(#REF!=#REF!, F178&gt;=#REF!),AND(#REF!=#REF!, F178&gt;=#REF!))), "CR", " ")</f>
        <v>#REF!</v>
      </c>
    </row>
    <row r="179" spans="1:61" hidden="1">
      <c r="A179" s="1" t="s">
        <v>85</v>
      </c>
      <c r="B179" s="2">
        <v>1500</v>
      </c>
      <c r="C179" s="1" t="s">
        <v>43</v>
      </c>
      <c r="D179" s="1" t="s">
        <v>44</v>
      </c>
      <c r="E179" s="6" t="s">
        <v>12</v>
      </c>
      <c r="F179" s="8" t="s">
        <v>273</v>
      </c>
      <c r="G179" s="10">
        <v>44736</v>
      </c>
      <c r="H179" s="2" t="s">
        <v>128</v>
      </c>
      <c r="I179" s="2" t="s">
        <v>165</v>
      </c>
      <c r="J179" s="5" t="e">
        <f>IF(AND(B179=100, OR(AND(#REF!=#REF!, F179&lt;=#REF!), AND(#REF!=#REF!, F179&lt;=#REF!), AND(#REF!=#REF!, F179&lt;=#REF!), AND(#REF!=#REF!, F179&lt;=#REF!), AND(#REF!=#REF!, F179&lt;=#REF!))), "CR", " ")</f>
        <v>#REF!</v>
      </c>
      <c r="K179" s="5" t="e">
        <f>IF(AND(B179=200, OR(AND(#REF!=#REF!, F179&lt;=#REF!), AND(#REF!=#REF!, F179&lt;=#REF!), AND(#REF!=#REF!, F179&lt;=#REF!), AND(#REF!=#REF!, F179&lt;=#REF!), AND(#REF!=#REF!, F179&lt;=#REF!))), "CR", " ")</f>
        <v>#REF!</v>
      </c>
      <c r="L179" s="5" t="e">
        <f>IF(AND(B179=300, OR(AND(#REF!=#REF!, F179&lt;=#REF!), AND(#REF!=#REF!, F179&lt;=#REF!))), "CR", " ")</f>
        <v>#REF!</v>
      </c>
      <c r="M179" s="5" t="e">
        <f>IF(AND(B179=400, OR(AND(#REF!=#REF!, F179&lt;=#REF!), AND(#REF!=#REF!, F179&lt;=#REF!), AND(#REF!=#REF!, F179&lt;=#REF!), AND(#REF!=#REF!, F179&lt;=#REF!))), "CR", " ")</f>
        <v>#REF!</v>
      </c>
      <c r="N179" s="5" t="e">
        <f>IF(AND(B179=800, OR(AND(#REF!=#REF!, F179&lt;=#REF!), AND(#REF!=#REF!, F179&lt;=#REF!), AND(#REF!=#REF!, F179&lt;=#REF!), AND(#REF!=#REF!, F179&lt;=#REF!), AND(#REF!=#REF!, F179&lt;=#REF!))), "CR", " ")</f>
        <v>#REF!</v>
      </c>
      <c r="O179" s="5" t="e">
        <f>IF(AND(B179=1000, OR(AND(#REF!=#REF!, F179&lt;=#REF!), AND(#REF!=#REF!, F179&lt;=#REF!))), "CR", " ")</f>
        <v>#REF!</v>
      </c>
      <c r="P179" s="5" t="e">
        <f>IF(AND(B179=1500, OR(AND(#REF!=#REF!, F179&lt;=#REF!), AND(#REF!=#REF!, F179&lt;=#REF!), AND(#REF!=#REF!, F179&lt;=#REF!), AND(#REF!=#REF!, F179&lt;=#REF!), AND(#REF!=#REF!, F179&lt;=#REF!))), "CR", " ")</f>
        <v>#REF!</v>
      </c>
      <c r="Q179" s="5" t="e">
        <f>IF(AND(B179="1600 (Mile)",OR(AND(#REF!=#REF!,F179&lt;=#REF!),AND(#REF!=#REF!,F179&lt;=#REF!),AND(#REF!=#REF!,F179&lt;=#REF!),AND(#REF!=#REF!,F179&lt;=#REF!))),"CR"," ")</f>
        <v>#REF!</v>
      </c>
      <c r="R179" s="5" t="e">
        <f>IF(AND(B179=3000, OR(AND(#REF!=#REF!, F179&lt;=#REF!), AND(#REF!=#REF!, F179&lt;=#REF!), AND(#REF!=#REF!, F179&lt;=#REF!), AND(#REF!=#REF!, F179&lt;=#REF!))), "CR", " ")</f>
        <v>#REF!</v>
      </c>
      <c r="S179" s="5" t="e">
        <f>IF(AND(B179=5000, OR(AND(#REF!=#REF!, F179&lt;=#REF!), AND(#REF!=#REF!, F179&lt;=#REF!))), "CR", " ")</f>
        <v>#REF!</v>
      </c>
      <c r="T179" s="4" t="e">
        <f>IF(AND(B179=10000, OR(AND(#REF!=#REF!, F179&lt;=#REF!), AND(#REF!=#REF!, F179&lt;=#REF!))), "CR", " ")</f>
        <v>#REF!</v>
      </c>
      <c r="U179" s="4" t="e">
        <f>IF(AND(B179="high jump", OR(AND(#REF!=#REF!, F179&gt;=#REF!), AND(#REF!=#REF!, F179&gt;=#REF!), AND(#REF!=#REF!, F179&gt;=#REF!), AND(#REF!=#REF!, F179&gt;=#REF!), AND(#REF!=#REF!, F179&gt;=#REF!))), "CR", " ")</f>
        <v>#REF!</v>
      </c>
      <c r="V179" s="4" t="e">
        <f>IF(AND(B179="long jump", OR(AND(#REF!=#REF!, F179&gt;=#REF!), AND(#REF!=#REF!, F179&gt;=#REF!), AND(#REF!=#REF!, F179&gt;=#REF!), AND(#REF!=#REF!, F179&gt;=#REF!), AND(#REF!=#REF!, F179&gt;=#REF!))), "CR", " ")</f>
        <v>#REF!</v>
      </c>
      <c r="W179" s="4" t="e">
        <f>IF(AND(B179="triple jump", OR(AND(#REF!=#REF!, F179&gt;=#REF!), AND(#REF!=#REF!, F179&gt;=#REF!), AND(#REF!=#REF!, F179&gt;=#REF!), AND(#REF!=#REF!, F179&gt;=#REF!), AND(#REF!=#REF!, F179&gt;=#REF!))), "CR", " ")</f>
        <v>#REF!</v>
      </c>
      <c r="X179" s="4" t="e">
        <f>IF(AND(B179="pole vault", OR(AND(#REF!=#REF!, F179&gt;=#REF!), AND(#REF!=#REF!, F179&gt;=#REF!), AND(#REF!=#REF!, F179&gt;=#REF!), AND(#REF!=#REF!, F179&gt;=#REF!), AND(#REF!=#REF!, F179&gt;=#REF!))), "CR", " ")</f>
        <v>#REF!</v>
      </c>
      <c r="Y179" s="4" t="e">
        <f>IF(AND(B179="discus 1",#REF! =#REF!, F179&gt;=#REF!), "CR", " ")</f>
        <v>#REF!</v>
      </c>
      <c r="Z179" s="4" t="e">
        <f>IF(AND(B179="discus 1.25",#REF! =#REF!, F179&gt;=#REF!), "CR", " ")</f>
        <v>#REF!</v>
      </c>
      <c r="AA179" s="4" t="e">
        <f>IF(AND(B179="discus 1.5",#REF! =#REF!, F179&gt;=#REF!), "CR", " ")</f>
        <v>#REF!</v>
      </c>
      <c r="AB179" s="4" t="e">
        <f>IF(AND(B179="discus 1.75",#REF! =#REF!, F179&gt;=#REF!), "CR", " ")</f>
        <v>#REF!</v>
      </c>
      <c r="AC179" s="4" t="e">
        <f>IF(AND(B179="discus 2",#REF! =#REF!, F179&gt;=#REF!), "CR", " ")</f>
        <v>#REF!</v>
      </c>
      <c r="AD179" s="4" t="e">
        <f>IF(AND(B179="hammer 4",#REF! =#REF!, F179&gt;=#REF!), "CR", " ")</f>
        <v>#REF!</v>
      </c>
      <c r="AE179" s="4" t="e">
        <f>IF(AND(B179="hammer 5",#REF! =#REF!, F179&gt;=#REF!), "CR", " ")</f>
        <v>#REF!</v>
      </c>
      <c r="AF179" s="4" t="e">
        <f>IF(AND(B179="hammer 6",#REF! =#REF!, F179&gt;=#REF!), "CR", " ")</f>
        <v>#REF!</v>
      </c>
      <c r="AG179" s="4" t="e">
        <f>IF(AND(B179="hammer 7.26",#REF! =#REF!, F179&gt;=#REF!), "CR", " ")</f>
        <v>#REF!</v>
      </c>
      <c r="AH179" s="4" t="e">
        <f>IF(AND(B179="javelin 400",#REF! =#REF!, F179&gt;=#REF!), "CR", " ")</f>
        <v>#REF!</v>
      </c>
      <c r="AI179" s="4" t="e">
        <f>IF(AND(B179="javelin 600",#REF! =#REF!, F179&gt;=#REF!), "CR", " ")</f>
        <v>#REF!</v>
      </c>
      <c r="AJ179" s="4" t="e">
        <f>IF(AND(B179="javelin 700",#REF! =#REF!, F179&gt;=#REF!), "CR", " ")</f>
        <v>#REF!</v>
      </c>
      <c r="AK179" s="4" t="e">
        <f>IF(AND(B179="javelin 800", OR(AND(#REF!=#REF!, F179&gt;=#REF!), AND(#REF!=#REF!, F179&gt;=#REF!))), "CR", " ")</f>
        <v>#REF!</v>
      </c>
      <c r="AL179" s="4" t="e">
        <f>IF(AND(B179="shot 3",#REF! =#REF!, F179&gt;=#REF!), "CR", " ")</f>
        <v>#REF!</v>
      </c>
      <c r="AM179" s="4" t="e">
        <f>IF(AND(B179="shot 4",#REF! =#REF!, F179&gt;=#REF!), "CR", " ")</f>
        <v>#REF!</v>
      </c>
      <c r="AN179" s="4" t="e">
        <f>IF(AND(B179="shot 5",#REF! =#REF!, F179&gt;=#REF!), "CR", " ")</f>
        <v>#REF!</v>
      </c>
      <c r="AO179" s="4" t="e">
        <f>IF(AND(B179="shot 6",#REF! =#REF!, F179&gt;=#REF!), "CR", " ")</f>
        <v>#REF!</v>
      </c>
      <c r="AP179" s="4" t="e">
        <f>IF(AND(B179="shot 7.26",#REF! =#REF!, F179&gt;=#REF!), "CR", " ")</f>
        <v>#REF!</v>
      </c>
      <c r="AQ179" s="4" t="e">
        <f>IF(AND(B179="60H",OR(AND(#REF!=#REF!,F179&lt;=#REF!),AND(#REF!=#REF!,F179&lt;=#REF!),AND(#REF!=#REF!,F179&lt;=#REF!),AND(#REF!=#REF!,F179&lt;=#REF!),AND(#REF!=#REF!,F179&lt;=#REF!))),"CR"," ")</f>
        <v>#REF!</v>
      </c>
      <c r="AR179" s="4" t="e">
        <f>IF(AND(B179="75H", AND(#REF!=#REF!, F179&lt;=#REF!)), "CR", " ")</f>
        <v>#REF!</v>
      </c>
      <c r="AS179" s="4" t="e">
        <f>IF(AND(B179="80H", AND(#REF!=#REF!, F179&lt;=#REF!)), "CR", " ")</f>
        <v>#REF!</v>
      </c>
      <c r="AT179" s="4" t="e">
        <f>IF(AND(B179="100H", AND(#REF!=#REF!, F179&lt;=#REF!)), "CR", " ")</f>
        <v>#REF!</v>
      </c>
      <c r="AU179" s="4" t="e">
        <f>IF(AND(B179="110H", OR(AND(#REF!=#REF!, F179&lt;=#REF!), AND(#REF!=#REF!, F179&lt;=#REF!))), "CR", " ")</f>
        <v>#REF!</v>
      </c>
      <c r="AV179" s="4" t="e">
        <f>IF(AND(B179="400H", OR(AND(#REF!=#REF!, F179&lt;=#REF!), AND(#REF!=#REF!, F179&lt;=#REF!), AND(#REF!=#REF!, F179&lt;=#REF!), AND(#REF!=#REF!, F179&lt;=#REF!))), "CR", " ")</f>
        <v>#REF!</v>
      </c>
      <c r="AW179" s="4" t="e">
        <f>IF(AND(B179="1500SC", AND(#REF!=#REF!, F179&lt;=#REF!)), "CR", " ")</f>
        <v>#REF!</v>
      </c>
      <c r="AX179" s="4" t="e">
        <f>IF(AND(B179="2000SC", OR(AND(#REF!=#REF!, F179&lt;=#REF!), AND(#REF!=#REF!, F179&lt;=#REF!))), "CR", " ")</f>
        <v>#REF!</v>
      </c>
      <c r="AY179" s="4" t="e">
        <f>IF(AND(B179="3000SC", OR(AND(#REF!=#REF!, F179&lt;=#REF!), AND(#REF!=#REF!, F179&lt;=#REF!))), "CR", " ")</f>
        <v>#REF!</v>
      </c>
      <c r="AZ179" s="5" t="e">
        <f>IF(AND(B179="4x100", OR(AND(#REF!=#REF!, F179&lt;=#REF!), AND(#REF!=#REF!, F179&lt;=#REF!), AND(#REF!=#REF!, F179&lt;=#REF!), AND(#REF!=#REF!, F179&lt;=#REF!), AND(#REF!=#REF!, F179&lt;=#REF!))), "CR", " ")</f>
        <v>#REF!</v>
      </c>
      <c r="BA179" s="5" t="e">
        <f>IF(AND(B179="4x200", OR(AND(#REF!=#REF!, F179&lt;=#REF!), AND(#REF!=#REF!, F179&lt;=#REF!), AND(#REF!=#REF!, F179&lt;=#REF!), AND(#REF!=#REF!, F179&lt;=#REF!), AND(#REF!=#REF!, F179&lt;=#REF!))), "CR", " ")</f>
        <v>#REF!</v>
      </c>
      <c r="BB179" s="5" t="e">
        <f>IF(AND(B179="4x300", AND(#REF!=#REF!, F179&lt;=#REF!)), "CR", " ")</f>
        <v>#REF!</v>
      </c>
      <c r="BC179" s="5" t="e">
        <f>IF(AND(B179="4x400", OR(AND(#REF!=#REF!, F179&lt;=#REF!), AND(#REF!=#REF!, F179&lt;=#REF!), AND(#REF!=#REF!, F179&lt;=#REF!), AND(#REF!=#REF!, F179&lt;=#REF!))), "CR", " ")</f>
        <v>#REF!</v>
      </c>
      <c r="BD179" s="5" t="e">
        <f>IF(AND(B179="3x800", OR(AND(#REF!=#REF!, F179&lt;=#REF!), AND(#REF!=#REF!, F179&lt;=#REF!), AND(#REF!=#REF!, F179&lt;=#REF!))), "CR", " ")</f>
        <v>#REF!</v>
      </c>
      <c r="BE179" s="5" t="e">
        <f>IF(AND(B179="pentathlon", OR(AND(#REF!=#REF!, F179&gt;=#REF!), AND(#REF!=#REF!, F179&gt;=#REF!),AND(#REF!=#REF!, F179&gt;=#REF!),AND(#REF!=#REF!, F179&gt;=#REF!))), "CR", " ")</f>
        <v>#REF!</v>
      </c>
      <c r="BF179" s="5" t="e">
        <f>IF(AND(B179="heptathlon", OR(AND(#REF!=#REF!, F179&gt;=#REF!), AND(#REF!=#REF!, F179&gt;=#REF!))), "CR", " ")</f>
        <v>#REF!</v>
      </c>
      <c r="BG179" s="5" t="e">
        <f>IF(AND(B179="decathlon", OR(AND(#REF!=#REF!, F179&gt;=#REF!), AND(#REF!=#REF!, F179&gt;=#REF!),AND(#REF!=#REF!, F179&gt;=#REF!))), "CR", " ")</f>
        <v>#REF!</v>
      </c>
    </row>
    <row r="180" spans="1:61" hidden="1">
      <c r="B180" s="2">
        <v>1500</v>
      </c>
      <c r="C180" s="1" t="s">
        <v>47</v>
      </c>
      <c r="D180" s="1" t="s">
        <v>184</v>
      </c>
      <c r="E180" s="6" t="s">
        <v>7</v>
      </c>
      <c r="F180" s="8" t="s">
        <v>345</v>
      </c>
      <c r="G180" s="9">
        <v>44806</v>
      </c>
      <c r="H180" s="1" t="s">
        <v>128</v>
      </c>
      <c r="I180" s="1" t="s">
        <v>165</v>
      </c>
      <c r="N180" s="1"/>
      <c r="O180" s="1"/>
      <c r="P180" s="1"/>
      <c r="Q180" s="1"/>
      <c r="R180" s="1"/>
      <c r="S180" s="1"/>
    </row>
    <row r="181" spans="1:61" hidden="1">
      <c r="A181" s="1" t="e">
        <f>#REF!</f>
        <v>#REF!</v>
      </c>
      <c r="B181" s="2">
        <v>1500</v>
      </c>
      <c r="C181" s="1" t="s">
        <v>134</v>
      </c>
      <c r="D181" s="1" t="s">
        <v>135</v>
      </c>
      <c r="E181" s="6" t="s">
        <v>7</v>
      </c>
      <c r="F181" s="8" t="s">
        <v>259</v>
      </c>
      <c r="G181" s="10">
        <v>44724</v>
      </c>
      <c r="H181" s="2" t="s">
        <v>128</v>
      </c>
      <c r="I181" s="2" t="s">
        <v>189</v>
      </c>
      <c r="J181" s="5" t="e">
        <f>IF(AND(B181=100, OR(AND(#REF!=#REF!, F181&lt;=#REF!), AND(#REF!=#REF!, F181&lt;=#REF!), AND(#REF!=#REF!, F181&lt;=#REF!), AND(#REF!=#REF!, F181&lt;=#REF!), AND(#REF!=#REF!, F181&lt;=#REF!))), "CR", " ")</f>
        <v>#REF!</v>
      </c>
      <c r="K181" s="5" t="e">
        <f>IF(AND(B181=200, OR(AND(#REF!=#REF!, F181&lt;=#REF!), AND(#REF!=#REF!, F181&lt;=#REF!), AND(#REF!=#REF!, F181&lt;=#REF!), AND(#REF!=#REF!, F181&lt;=#REF!), AND(#REF!=#REF!, F181&lt;=#REF!))), "CR", " ")</f>
        <v>#REF!</v>
      </c>
      <c r="L181" s="5" t="e">
        <f>IF(AND(B181=300, OR(AND(#REF!=#REF!, F181&lt;=#REF!), AND(#REF!=#REF!, F181&lt;=#REF!))), "CR", " ")</f>
        <v>#REF!</v>
      </c>
      <c r="M181" s="5" t="e">
        <f>IF(AND(B181=400, OR(AND(#REF!=#REF!, F181&lt;=#REF!), AND(#REF!=#REF!, F181&lt;=#REF!), AND(#REF!=#REF!, F181&lt;=#REF!), AND(#REF!=#REF!, F181&lt;=#REF!))), "CR", " ")</f>
        <v>#REF!</v>
      </c>
      <c r="N181" s="5" t="e">
        <f>IF(AND(B181=800, OR(AND(#REF!=#REF!, F181&lt;=#REF!), AND(#REF!=#REF!, F181&lt;=#REF!), AND(#REF!=#REF!, F181&lt;=#REF!), AND(#REF!=#REF!, F181&lt;=#REF!), AND(#REF!=#REF!, F181&lt;=#REF!))), "CR", " ")</f>
        <v>#REF!</v>
      </c>
      <c r="O181" s="5" t="e">
        <f>IF(AND(B181=1000, OR(AND(#REF!=#REF!, F181&lt;=#REF!), AND(#REF!=#REF!, F181&lt;=#REF!))), "CR", " ")</f>
        <v>#REF!</v>
      </c>
      <c r="P181" s="5" t="e">
        <f>IF(AND(B181=1500, OR(AND(#REF!=#REF!, F181&lt;=#REF!), AND(#REF!=#REF!, F181&lt;=#REF!), AND(#REF!=#REF!, F181&lt;=#REF!), AND(#REF!=#REF!, F181&lt;=#REF!), AND(#REF!=#REF!, F181&lt;=#REF!))), "CR", " ")</f>
        <v>#REF!</v>
      </c>
      <c r="Q181" s="5" t="e">
        <f>IF(AND(B181="1600 (Mile)",OR(AND(#REF!=#REF!,F181&lt;=#REF!),AND(#REF!=#REF!,F181&lt;=#REF!),AND(#REF!=#REF!,F181&lt;=#REF!),AND(#REF!=#REF!,F181&lt;=#REF!))),"CR"," ")</f>
        <v>#REF!</v>
      </c>
      <c r="R181" s="5" t="e">
        <f>IF(AND(B181=3000, OR(AND(#REF!=#REF!, F181&lt;=#REF!), AND(#REF!=#REF!, F181&lt;=#REF!), AND(#REF!=#REF!, F181&lt;=#REF!), AND(#REF!=#REF!, F181&lt;=#REF!))), "CR", " ")</f>
        <v>#REF!</v>
      </c>
      <c r="S181" s="5" t="e">
        <f>IF(AND(B181=5000, OR(AND(#REF!=#REF!, F181&lt;=#REF!), AND(#REF!=#REF!, F181&lt;=#REF!))), "CR", " ")</f>
        <v>#REF!</v>
      </c>
      <c r="T181" s="4" t="e">
        <f>IF(AND(B181=10000, OR(AND(#REF!=#REF!, F181&lt;=#REF!), AND(#REF!=#REF!, F181&lt;=#REF!))), "CR", " ")</f>
        <v>#REF!</v>
      </c>
      <c r="U181" s="4" t="e">
        <f>IF(AND(B181="high jump", OR(AND(#REF!=#REF!, F181&gt;=#REF!), AND(#REF!=#REF!, F181&gt;=#REF!), AND(#REF!=#REF!, F181&gt;=#REF!), AND(#REF!=#REF!, F181&gt;=#REF!), AND(#REF!=#REF!, F181&gt;=#REF!))), "CR", " ")</f>
        <v>#REF!</v>
      </c>
      <c r="V181" s="4" t="e">
        <f>IF(AND(B181="long jump", OR(AND(#REF!=#REF!, F181&gt;=#REF!), AND(#REF!=#REF!, F181&gt;=#REF!), AND(#REF!=#REF!, F181&gt;=#REF!), AND(#REF!=#REF!, F181&gt;=#REF!), AND(#REF!=#REF!, F181&gt;=#REF!))), "CR", " ")</f>
        <v>#REF!</v>
      </c>
      <c r="W181" s="4" t="e">
        <f>IF(AND(B181="triple jump", OR(AND(#REF!=#REF!, F181&gt;=#REF!), AND(#REF!=#REF!, F181&gt;=#REF!), AND(#REF!=#REF!, F181&gt;=#REF!), AND(#REF!=#REF!, F181&gt;=#REF!), AND(#REF!=#REF!, F181&gt;=#REF!))), "CR", " ")</f>
        <v>#REF!</v>
      </c>
      <c r="X181" s="4" t="e">
        <f>IF(AND(B181="pole vault", OR(AND(#REF!=#REF!, F181&gt;=#REF!), AND(#REF!=#REF!, F181&gt;=#REF!), AND(#REF!=#REF!, F181&gt;=#REF!), AND(#REF!=#REF!, F181&gt;=#REF!), AND(#REF!=#REF!, F181&gt;=#REF!))), "CR", " ")</f>
        <v>#REF!</v>
      </c>
      <c r="Y181" s="4" t="e">
        <f>IF(AND(B181="discus 1",#REF! =#REF!, F181&gt;=#REF!), "CR", " ")</f>
        <v>#REF!</v>
      </c>
      <c r="Z181" s="4" t="e">
        <f>IF(AND(B181="discus 1.25",#REF! =#REF!, F181&gt;=#REF!), "CR", " ")</f>
        <v>#REF!</v>
      </c>
      <c r="AA181" s="4" t="e">
        <f>IF(AND(B181="discus 1.5",#REF! =#REF!, F181&gt;=#REF!), "CR", " ")</f>
        <v>#REF!</v>
      </c>
      <c r="AB181" s="4" t="e">
        <f>IF(AND(B181="discus 1.75",#REF! =#REF!, F181&gt;=#REF!), "CR", " ")</f>
        <v>#REF!</v>
      </c>
      <c r="AC181" s="4" t="e">
        <f>IF(AND(B181="discus 2",#REF! =#REF!, F181&gt;=#REF!), "CR", " ")</f>
        <v>#REF!</v>
      </c>
      <c r="AD181" s="4" t="e">
        <f>IF(AND(B181="hammer 4",#REF! =#REF!, F181&gt;=#REF!), "CR", " ")</f>
        <v>#REF!</v>
      </c>
      <c r="AE181" s="4" t="e">
        <f>IF(AND(B181="hammer 5",#REF! =#REF!, F181&gt;=#REF!), "CR", " ")</f>
        <v>#REF!</v>
      </c>
      <c r="AF181" s="4" t="e">
        <f>IF(AND(B181="hammer 6",#REF! =#REF!, F181&gt;=#REF!), "CR", " ")</f>
        <v>#REF!</v>
      </c>
      <c r="AG181" s="4" t="e">
        <f>IF(AND(B181="hammer 7.26",#REF! =#REF!, F181&gt;=#REF!), "CR", " ")</f>
        <v>#REF!</v>
      </c>
      <c r="AH181" s="4" t="e">
        <f>IF(AND(B181="javelin 400",#REF! =#REF!, F181&gt;=#REF!), "CR", " ")</f>
        <v>#REF!</v>
      </c>
      <c r="AI181" s="4" t="e">
        <f>IF(AND(B181="javelin 600",#REF! =#REF!, F181&gt;=#REF!), "CR", " ")</f>
        <v>#REF!</v>
      </c>
      <c r="AJ181" s="4" t="e">
        <f>IF(AND(B181="javelin 700",#REF! =#REF!, F181&gt;=#REF!), "CR", " ")</f>
        <v>#REF!</v>
      </c>
      <c r="AK181" s="4" t="e">
        <f>IF(AND(B181="javelin 800", OR(AND(#REF!=#REF!, F181&gt;=#REF!), AND(#REF!=#REF!, F181&gt;=#REF!))), "CR", " ")</f>
        <v>#REF!</v>
      </c>
      <c r="AL181" s="4" t="e">
        <f>IF(AND(B181="shot 3",#REF! =#REF!, F181&gt;=#REF!), "CR", " ")</f>
        <v>#REF!</v>
      </c>
      <c r="AM181" s="4" t="e">
        <f>IF(AND(B181="shot 4",#REF! =#REF!, F181&gt;=#REF!), "CR", " ")</f>
        <v>#REF!</v>
      </c>
      <c r="AN181" s="4" t="e">
        <f>IF(AND(B181="shot 5",#REF! =#REF!, F181&gt;=#REF!), "CR", " ")</f>
        <v>#REF!</v>
      </c>
      <c r="AO181" s="4" t="e">
        <f>IF(AND(B181="shot 6",#REF! =#REF!, F181&gt;=#REF!), "CR", " ")</f>
        <v>#REF!</v>
      </c>
      <c r="AP181" s="4" t="e">
        <f>IF(AND(B181="shot 7.26",#REF! =#REF!, F181&gt;=#REF!), "CR", " ")</f>
        <v>#REF!</v>
      </c>
      <c r="AQ181" s="4" t="e">
        <f>IF(AND(B181="60H",OR(AND(#REF!=#REF!,F181&lt;=#REF!),AND(#REF!=#REF!,F181&lt;=#REF!),AND(#REF!=#REF!,F181&lt;=#REF!),AND(#REF!=#REF!,F181&lt;=#REF!),AND(#REF!=#REF!,F181&lt;=#REF!))),"CR"," ")</f>
        <v>#REF!</v>
      </c>
      <c r="AR181" s="4" t="e">
        <f>IF(AND(B181="75H", AND(#REF!=#REF!, F181&lt;=#REF!)), "CR", " ")</f>
        <v>#REF!</v>
      </c>
      <c r="AS181" s="4" t="e">
        <f>IF(AND(B181="80H", AND(#REF!=#REF!, F181&lt;=#REF!)), "CR", " ")</f>
        <v>#REF!</v>
      </c>
      <c r="AT181" s="4" t="e">
        <f>IF(AND(B181="100H", AND(#REF!=#REF!, F181&lt;=#REF!)), "CR", " ")</f>
        <v>#REF!</v>
      </c>
      <c r="AU181" s="4" t="e">
        <f>IF(AND(B181="110H", OR(AND(#REF!=#REF!, F181&lt;=#REF!), AND(#REF!=#REF!, F181&lt;=#REF!))), "CR", " ")</f>
        <v>#REF!</v>
      </c>
      <c r="AV181" s="4" t="e">
        <f>IF(AND(B181="400H", OR(AND(#REF!=#REF!, F181&lt;=#REF!), AND(#REF!=#REF!, F181&lt;=#REF!), AND(#REF!=#REF!, F181&lt;=#REF!), AND(#REF!=#REF!, F181&lt;=#REF!))), "CR", " ")</f>
        <v>#REF!</v>
      </c>
      <c r="AW181" s="4" t="e">
        <f>IF(AND(B181="1500SC", AND(#REF!=#REF!, F181&lt;=#REF!)), "CR", " ")</f>
        <v>#REF!</v>
      </c>
      <c r="AX181" s="4" t="e">
        <f>IF(AND(B181="2000SC", OR(AND(#REF!=#REF!, F181&lt;=#REF!), AND(#REF!=#REF!, F181&lt;=#REF!))), "CR", " ")</f>
        <v>#REF!</v>
      </c>
      <c r="AY181" s="4" t="e">
        <f>IF(AND(B181="3000SC", OR(AND(#REF!=#REF!, F181&lt;=#REF!), AND(#REF!=#REF!, F181&lt;=#REF!))), "CR", " ")</f>
        <v>#REF!</v>
      </c>
      <c r="AZ181" s="5" t="e">
        <f>IF(AND(B181="4x100", OR(AND(#REF!=#REF!, F181&lt;=#REF!), AND(#REF!=#REF!, F181&lt;=#REF!), AND(#REF!=#REF!, F181&lt;=#REF!), AND(#REF!=#REF!, F181&lt;=#REF!), AND(#REF!=#REF!, F181&lt;=#REF!))), "CR", " ")</f>
        <v>#REF!</v>
      </c>
      <c r="BA181" s="5" t="e">
        <f>IF(AND(B181="4x200", OR(AND(#REF!=#REF!, F181&lt;=#REF!), AND(#REF!=#REF!, F181&lt;=#REF!), AND(#REF!=#REF!, F181&lt;=#REF!), AND(#REF!=#REF!, F181&lt;=#REF!), AND(#REF!=#REF!, F181&lt;=#REF!))), "CR", " ")</f>
        <v>#REF!</v>
      </c>
      <c r="BB181" s="5" t="e">
        <f>IF(AND(B181="4x300", AND(#REF!=#REF!, F181&lt;=#REF!)), "CR", " ")</f>
        <v>#REF!</v>
      </c>
      <c r="BC181" s="5" t="e">
        <f>IF(AND(B181="4x400", OR(AND(#REF!=#REF!, F181&lt;=#REF!), AND(#REF!=#REF!, F181&lt;=#REF!), AND(#REF!=#REF!, F181&lt;=#REF!), AND(#REF!=#REF!, F181&lt;=#REF!))), "CR", " ")</f>
        <v>#REF!</v>
      </c>
      <c r="BD181" s="5" t="e">
        <f>IF(AND(B181="3x800", OR(AND(#REF!=#REF!, F181&lt;=#REF!), AND(#REF!=#REF!, F181&lt;=#REF!), AND(#REF!=#REF!, F181&lt;=#REF!))), "CR", " ")</f>
        <v>#REF!</v>
      </c>
      <c r="BE181" s="5" t="e">
        <f>IF(AND(B181="pentathlon", OR(AND(#REF!=#REF!, F181&gt;=#REF!), AND(#REF!=#REF!, F181&gt;=#REF!),AND(#REF!=#REF!, F181&gt;=#REF!),AND(#REF!=#REF!, F181&gt;=#REF!))), "CR", " ")</f>
        <v>#REF!</v>
      </c>
      <c r="BF181" s="5" t="e">
        <f>IF(AND(B181="heptathlon", OR(AND(#REF!=#REF!, F181&gt;=#REF!), AND(#REF!=#REF!, F181&gt;=#REF!))), "CR", " ")</f>
        <v>#REF!</v>
      </c>
      <c r="BG181" s="5" t="e">
        <f>IF(AND(B181="decathlon", OR(AND(#REF!=#REF!, F181&gt;=#REF!), AND(#REF!=#REF!, F181&gt;=#REF!),AND(#REF!=#REF!, F181&gt;=#REF!))), "CR", " ")</f>
        <v>#REF!</v>
      </c>
    </row>
    <row r="182" spans="1:61" hidden="1">
      <c r="B182" s="20"/>
      <c r="C182" s="21"/>
      <c r="D182" s="21"/>
      <c r="E182" s="22"/>
      <c r="F182" s="23"/>
      <c r="G182" s="24"/>
      <c r="H182" s="21"/>
      <c r="I182" s="21"/>
      <c r="J182" s="21"/>
      <c r="K182" s="21"/>
      <c r="L182" s="21"/>
      <c r="M182" s="21"/>
      <c r="N182" s="19"/>
      <c r="O182" s="19"/>
      <c r="P182" s="19"/>
      <c r="Q182" s="19"/>
      <c r="R182" s="19"/>
      <c r="S182" s="19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</row>
    <row r="183" spans="1:61" hidden="1">
      <c r="A183" s="1" t="e">
        <f>#REF!</f>
        <v>#REF!</v>
      </c>
      <c r="B183" s="11" t="s">
        <v>105</v>
      </c>
      <c r="C183" s="3" t="s">
        <v>57</v>
      </c>
      <c r="D183" s="3" t="s">
        <v>21</v>
      </c>
      <c r="E183" s="12" t="s">
        <v>4</v>
      </c>
      <c r="F183" s="25" t="s">
        <v>248</v>
      </c>
      <c r="G183" s="26">
        <v>44728</v>
      </c>
      <c r="H183" s="3" t="s">
        <v>249</v>
      </c>
      <c r="I183" s="3" t="s">
        <v>193</v>
      </c>
      <c r="J183" s="3" t="e">
        <f>IF(AND(B183=100, OR(AND(#REF!=#REF!, F183&lt;=#REF!), AND(#REF!=#REF!, F183&lt;=#REF!), AND(#REF!=#REF!, F183&lt;=#REF!), AND(#REF!=#REF!, F183&lt;=#REF!), AND(#REF!=#REF!, F183&lt;=#REF!))), "CR", " ")</f>
        <v>#REF!</v>
      </c>
      <c r="K183" s="3" t="e">
        <f>IF(AND(B183=200, OR(AND(#REF!=#REF!, F183&lt;=#REF!), AND(#REF!=#REF!, F183&lt;=#REF!), AND(#REF!=#REF!, F183&lt;=#REF!), AND(#REF!=#REF!, F183&lt;=#REF!), AND(#REF!=#REF!, F183&lt;=#REF!))), "CR", " ")</f>
        <v>#REF!</v>
      </c>
      <c r="L183" s="3" t="e">
        <f>IF(AND(B183=300, OR(AND(#REF!=#REF!, F183&lt;=#REF!), AND(#REF!=#REF!, F183&lt;=#REF!))), "CR", " ")</f>
        <v>#REF!</v>
      </c>
      <c r="M183" s="3" t="e">
        <f>IF(AND(B183=400, OR(AND(#REF!=#REF!, F183&lt;=#REF!), AND(#REF!=#REF!, F183&lt;=#REF!), AND(#REF!=#REF!, F183&lt;=#REF!), AND(#REF!=#REF!, F183&lt;=#REF!))), "CR", " ")</f>
        <v>#REF!</v>
      </c>
      <c r="N183" s="3" t="e">
        <f>IF(AND(B183=800, OR(AND(#REF!=#REF!, F183&lt;=#REF!), AND(#REF!=#REF!, F183&lt;=#REF!), AND(#REF!=#REF!, F183&lt;=#REF!), AND(#REF!=#REF!, F183&lt;=#REF!), AND(#REF!=#REF!, F183&lt;=#REF!))), "CR", " ")</f>
        <v>#REF!</v>
      </c>
      <c r="O183" s="3" t="e">
        <f>IF(AND(B183=1000, OR(AND(#REF!=#REF!, F183&lt;=#REF!), AND(#REF!=#REF!, F183&lt;=#REF!))), "CR", " ")</f>
        <v>#REF!</v>
      </c>
      <c r="P183" s="3" t="e">
        <f>IF(AND(B183=1500, OR(AND(#REF!=#REF!, F183&lt;=#REF!), AND(#REF!=#REF!, F183&lt;=#REF!), AND(#REF!=#REF!, F183&lt;=#REF!), AND(#REF!=#REF!, F183&lt;=#REF!), AND(#REF!=#REF!, F183&lt;=#REF!))), "CR", " ")</f>
        <v>#REF!</v>
      </c>
      <c r="Q183" s="3" t="e">
        <f>IF(AND(B183="1600 (Mile)",OR(AND(#REF!=#REF!,F183&lt;=#REF!),AND(#REF!=#REF!,F183&lt;=#REF!),AND(#REF!=#REF!,F183&lt;=#REF!),AND(#REF!=#REF!,F183&lt;=#REF!))),"CR"," ")</f>
        <v>#REF!</v>
      </c>
      <c r="R183" s="3" t="e">
        <f>IF(AND(B183=3000, OR(AND(#REF!=#REF!, F183&lt;=#REF!), AND(#REF!=#REF!, F183&lt;=#REF!), AND(#REF!=#REF!, F183&lt;=#REF!), AND(#REF!=#REF!, F183&lt;=#REF!))), "CR", " ")</f>
        <v>#REF!</v>
      </c>
      <c r="S183" s="3" t="e">
        <f>IF(AND(B183=5000, OR(AND(#REF!=#REF!, F183&lt;=#REF!), AND(#REF!=#REF!, F183&lt;=#REF!))), "CR", " ")</f>
        <v>#REF!</v>
      </c>
      <c r="T183" s="1" t="e">
        <f>IF(AND(B183=10000, OR(AND(#REF!=#REF!, F183&lt;=#REF!), AND(#REF!=#REF!, F183&lt;=#REF!))), "CR", " ")</f>
        <v>#REF!</v>
      </c>
      <c r="U183" s="1" t="e">
        <f>IF(AND(B183="high jump", OR(AND(#REF!=#REF!, F183&gt;=#REF!), AND(#REF!=#REF!, F183&gt;=#REF!), AND(#REF!=#REF!, F183&gt;=#REF!), AND(#REF!=#REF!, F183&gt;=#REF!), AND(#REF!=#REF!, F183&gt;=#REF!))), "CR", " ")</f>
        <v>#REF!</v>
      </c>
      <c r="V183" s="1" t="e">
        <f>IF(AND(B183="long jump", OR(AND(#REF!=#REF!, F183&gt;=#REF!), AND(#REF!=#REF!, F183&gt;=#REF!), AND(#REF!=#REF!, F183&gt;=#REF!), AND(#REF!=#REF!, F183&gt;=#REF!), AND(#REF!=#REF!, F183&gt;=#REF!))), "CR", " ")</f>
        <v>#REF!</v>
      </c>
      <c r="W183" s="1" t="e">
        <f>IF(AND(B183="triple jump", OR(AND(#REF!=#REF!, F183&gt;=#REF!), AND(#REF!=#REF!, F183&gt;=#REF!), AND(#REF!=#REF!, F183&gt;=#REF!), AND(#REF!=#REF!, F183&gt;=#REF!), AND(#REF!=#REF!, F183&gt;=#REF!))), "CR", " ")</f>
        <v>#REF!</v>
      </c>
      <c r="X183" s="1" t="e">
        <f>IF(AND(B183="pole vault", OR(AND(#REF!=#REF!, F183&gt;=#REF!), AND(#REF!=#REF!, F183&gt;=#REF!), AND(#REF!=#REF!, F183&gt;=#REF!), AND(#REF!=#REF!, F183&gt;=#REF!), AND(#REF!=#REF!, F183&gt;=#REF!))), "CR", " ")</f>
        <v>#REF!</v>
      </c>
      <c r="Y183" s="1" t="e">
        <f>IF(AND(B183="discus 1",#REF! =#REF!, F183&gt;=#REF!), "CR", " ")</f>
        <v>#REF!</v>
      </c>
      <c r="Z183" s="1" t="e">
        <f>IF(AND(B183="discus 1.25",#REF! =#REF!, F183&gt;=#REF!), "CR", " ")</f>
        <v>#REF!</v>
      </c>
      <c r="AA183" s="1" t="e">
        <f>IF(AND(B183="discus 1.5",#REF! =#REF!, F183&gt;=#REF!), "CR", " ")</f>
        <v>#REF!</v>
      </c>
      <c r="AB183" s="1" t="e">
        <f>IF(AND(B183="discus 1.75",#REF! =#REF!, F183&gt;=#REF!), "CR", " ")</f>
        <v>#REF!</v>
      </c>
      <c r="AC183" s="1" t="e">
        <f>IF(AND(B183="discus 2",#REF! =#REF!, F183&gt;=#REF!), "CR", " ")</f>
        <v>#REF!</v>
      </c>
      <c r="AD183" s="1" t="e">
        <f>IF(AND(B183="hammer 4",#REF! =#REF!, F183&gt;=#REF!), "CR", " ")</f>
        <v>#REF!</v>
      </c>
      <c r="AE183" s="1" t="e">
        <f>IF(AND(B183="hammer 5",#REF! =#REF!, F183&gt;=#REF!), "CR", " ")</f>
        <v>#REF!</v>
      </c>
      <c r="AF183" s="1" t="e">
        <f>IF(AND(B183="hammer 6",#REF! =#REF!, F183&gt;=#REF!), "CR", " ")</f>
        <v>#REF!</v>
      </c>
      <c r="AG183" s="1" t="e">
        <f>IF(AND(B183="hammer 7.26",#REF! =#REF!, F183&gt;=#REF!), "CR", " ")</f>
        <v>#REF!</v>
      </c>
      <c r="AH183" s="1" t="e">
        <f>IF(AND(B183="javelin 400",#REF! =#REF!, F183&gt;=#REF!), "CR", " ")</f>
        <v>#REF!</v>
      </c>
      <c r="AI183" s="1" t="e">
        <f>IF(AND(B183="javelin 600",#REF! =#REF!, F183&gt;=#REF!), "CR", " ")</f>
        <v>#REF!</v>
      </c>
      <c r="AJ183" s="1" t="e">
        <f>IF(AND(B183="javelin 700",#REF! =#REF!, F183&gt;=#REF!), "CR", " ")</f>
        <v>#REF!</v>
      </c>
      <c r="AK183" s="1" t="e">
        <f>IF(AND(B183="javelin 800", OR(AND(#REF!=#REF!, F183&gt;=#REF!), AND(#REF!=#REF!, F183&gt;=#REF!))), "CR", " ")</f>
        <v>#REF!</v>
      </c>
      <c r="AL183" s="1" t="e">
        <f>IF(AND(B183="shot 3",#REF! =#REF!, F183&gt;=#REF!), "CR", " ")</f>
        <v>#REF!</v>
      </c>
      <c r="AM183" s="1" t="e">
        <f>IF(AND(B183="shot 4",#REF! =#REF!, F183&gt;=#REF!), "CR", " ")</f>
        <v>#REF!</v>
      </c>
      <c r="AN183" s="1" t="e">
        <f>IF(AND(B183="shot 5",#REF! =#REF!, F183&gt;=#REF!), "CR", " ")</f>
        <v>#REF!</v>
      </c>
      <c r="AO183" s="1" t="e">
        <f>IF(AND(B183="shot 6",#REF! =#REF!, F183&gt;=#REF!), "CR", " ")</f>
        <v>#REF!</v>
      </c>
      <c r="AP183" s="1" t="e">
        <f>IF(AND(B183="shot 7.26",#REF! =#REF!, F183&gt;=#REF!), "CR", " ")</f>
        <v>#REF!</v>
      </c>
      <c r="AQ183" s="1" t="e">
        <f>IF(AND(B183="60H",OR(AND(#REF!=#REF!,F183&lt;=#REF!),AND(#REF!=#REF!,F183&lt;=#REF!),AND(#REF!=#REF!,F183&lt;=#REF!),AND(#REF!=#REF!,F183&lt;=#REF!),AND(#REF!=#REF!,F183&lt;=#REF!))),"CR"," ")</f>
        <v>#REF!</v>
      </c>
      <c r="AR183" s="1" t="e">
        <f>IF(AND(B183="75H", AND(#REF!=#REF!, F183&lt;=#REF!)), "CR", " ")</f>
        <v>#REF!</v>
      </c>
      <c r="AS183" s="1" t="e">
        <f>IF(AND(B183="80H", AND(#REF!=#REF!, F183&lt;=#REF!)), "CR", " ")</f>
        <v>#REF!</v>
      </c>
      <c r="AT183" s="1" t="e">
        <f>IF(AND(B183="100H", AND(#REF!=#REF!, F183&lt;=#REF!)), "CR", " ")</f>
        <v>#REF!</v>
      </c>
      <c r="AU183" s="1" t="e">
        <f>IF(AND(B183="110H", OR(AND(#REF!=#REF!, F183&lt;=#REF!), AND(#REF!=#REF!, F183&lt;=#REF!))), "CR", " ")</f>
        <v>#REF!</v>
      </c>
      <c r="AV183" s="1" t="e">
        <f>IF(AND(B183="400H", OR(AND(#REF!=#REF!, F183&lt;=#REF!), AND(#REF!=#REF!, F183&lt;=#REF!), AND(#REF!=#REF!, F183&lt;=#REF!), AND(#REF!=#REF!, F183&lt;=#REF!))), "CR", " ")</f>
        <v>#REF!</v>
      </c>
      <c r="AW183" s="1" t="e">
        <f>IF(AND(B183="1500SC", AND(#REF!=#REF!, F183&lt;=#REF!)), "CR", " ")</f>
        <v>#REF!</v>
      </c>
      <c r="AX183" s="1" t="e">
        <f>IF(AND(B183="2000SC", OR(AND(#REF!=#REF!, F183&lt;=#REF!), AND(#REF!=#REF!, F183&lt;=#REF!))), "CR", " ")</f>
        <v>#REF!</v>
      </c>
      <c r="AY183" s="1" t="e">
        <f>IF(AND(B183="3000SC", OR(AND(#REF!=#REF!, F183&lt;=#REF!), AND(#REF!=#REF!, F183&lt;=#REF!))), "CR", " ")</f>
        <v>#REF!</v>
      </c>
      <c r="AZ183" s="3" t="e">
        <f>IF(AND(B183="4x100", OR(AND(#REF!=#REF!, F183&lt;=#REF!), AND(#REF!=#REF!, F183&lt;=#REF!), AND(#REF!=#REF!, F183&lt;=#REF!), AND(#REF!=#REF!, F183&lt;=#REF!), AND(#REF!=#REF!, F183&lt;=#REF!))), "CR", " ")</f>
        <v>#REF!</v>
      </c>
      <c r="BA183" s="3" t="e">
        <f>IF(AND(B183="4x200", OR(AND(#REF!=#REF!, F183&lt;=#REF!), AND(#REF!=#REF!, F183&lt;=#REF!), AND(#REF!=#REF!, F183&lt;=#REF!), AND(#REF!=#REF!, F183&lt;=#REF!), AND(#REF!=#REF!, F183&lt;=#REF!))), "CR", " ")</f>
        <v>#REF!</v>
      </c>
      <c r="BB183" s="3" t="e">
        <f>IF(AND(B183="4x300", AND(#REF!=#REF!, F183&lt;=#REF!)), "CR", " ")</f>
        <v>#REF!</v>
      </c>
      <c r="BC183" s="3" t="e">
        <f>IF(AND(B183="4x400", OR(AND(#REF!=#REF!, F183&lt;=#REF!), AND(#REF!=#REF!, F183&lt;=#REF!), AND(#REF!=#REF!, F183&lt;=#REF!), AND(#REF!=#REF!, F183&lt;=#REF!))), "CR", " ")</f>
        <v>#REF!</v>
      </c>
      <c r="BD183" s="3" t="e">
        <f>IF(AND(B183="3x800", OR(AND(#REF!=#REF!, F183&lt;=#REF!), AND(#REF!=#REF!, F183&lt;=#REF!), AND(#REF!=#REF!, F183&lt;=#REF!))), "CR", " ")</f>
        <v>#REF!</v>
      </c>
      <c r="BE183" s="3" t="e">
        <f>IF(AND(B183="pentathlon", OR(AND(#REF!=#REF!, F183&gt;=#REF!), AND(#REF!=#REF!, F183&gt;=#REF!),AND(#REF!=#REF!, F183&gt;=#REF!),AND(#REF!=#REF!, F183&gt;=#REF!))), "CR", " ")</f>
        <v>#REF!</v>
      </c>
      <c r="BF183" s="3" t="e">
        <f>IF(AND(B183="heptathlon", OR(AND(#REF!=#REF!, F183&gt;=#REF!), AND(#REF!=#REF!, F183&gt;=#REF!))), "CR", " ")</f>
        <v>#REF!</v>
      </c>
      <c r="BG183" s="3" t="e">
        <f>IF(AND(B183="decathlon", OR(AND(#REF!=#REF!, F183&gt;=#REF!), AND(#REF!=#REF!, F183&gt;=#REF!),AND(#REF!=#REF!, F183&gt;=#REF!))), "CR", " ")</f>
        <v>#REF!</v>
      </c>
      <c r="BI183" s="3" t="s">
        <v>382</v>
      </c>
    </row>
    <row r="184" spans="1:61" hidden="1">
      <c r="B184" s="2" t="s">
        <v>105</v>
      </c>
      <c r="C184" s="1" t="s">
        <v>59</v>
      </c>
      <c r="D184" s="1" t="s">
        <v>0</v>
      </c>
      <c r="E184" s="6" t="s">
        <v>4</v>
      </c>
      <c r="F184" s="8" t="s">
        <v>377</v>
      </c>
      <c r="G184" s="10">
        <v>44689</v>
      </c>
      <c r="H184" s="1" t="s">
        <v>378</v>
      </c>
      <c r="I184" s="1" t="s">
        <v>388</v>
      </c>
    </row>
    <row r="185" spans="1:61" hidden="1">
      <c r="B185" s="2" t="s">
        <v>105</v>
      </c>
      <c r="C185" s="1" t="s">
        <v>121</v>
      </c>
      <c r="D185" s="1" t="s">
        <v>84</v>
      </c>
      <c r="E185" s="6" t="s">
        <v>83</v>
      </c>
      <c r="F185" s="8" t="s">
        <v>234</v>
      </c>
      <c r="G185" s="10">
        <v>44701</v>
      </c>
      <c r="H185" s="2" t="s">
        <v>221</v>
      </c>
      <c r="I185" s="2" t="s">
        <v>222</v>
      </c>
      <c r="J185" s="3"/>
      <c r="K185" s="3"/>
      <c r="L185" s="3"/>
      <c r="M185" s="3"/>
      <c r="AZ185" s="3"/>
      <c r="BA185" s="3"/>
      <c r="BB185" s="3"/>
      <c r="BC185" s="3"/>
      <c r="BD185" s="3"/>
      <c r="BE185" s="3"/>
      <c r="BF185" s="3"/>
      <c r="BG185" s="3"/>
    </row>
    <row r="186" spans="1:61" hidden="1">
      <c r="B186" s="2" t="s">
        <v>105</v>
      </c>
      <c r="C186" s="1" t="s">
        <v>33</v>
      </c>
      <c r="D186" s="1" t="s">
        <v>78</v>
      </c>
      <c r="E186" s="6" t="s">
        <v>6</v>
      </c>
      <c r="F186" s="8" t="s">
        <v>235</v>
      </c>
      <c r="G186" s="10">
        <v>44701</v>
      </c>
      <c r="H186" s="2" t="s">
        <v>221</v>
      </c>
      <c r="I186" s="2" t="s">
        <v>222</v>
      </c>
      <c r="J186" s="3"/>
      <c r="K186" s="3"/>
      <c r="L186" s="3"/>
      <c r="M186" s="3"/>
      <c r="AZ186" s="3"/>
      <c r="BA186" s="3"/>
      <c r="BB186" s="3"/>
      <c r="BC186" s="3"/>
      <c r="BD186" s="3"/>
      <c r="BE186" s="3"/>
      <c r="BF186" s="3"/>
      <c r="BG186" s="3"/>
    </row>
    <row r="187" spans="1:61" hidden="1">
      <c r="B187" s="2" t="s">
        <v>105</v>
      </c>
      <c r="C187" s="1" t="s">
        <v>231</v>
      </c>
      <c r="D187" s="1" t="s">
        <v>232</v>
      </c>
      <c r="E187" s="6" t="s">
        <v>4</v>
      </c>
      <c r="F187" s="8" t="s">
        <v>233</v>
      </c>
      <c r="G187" s="10">
        <v>44701</v>
      </c>
      <c r="H187" s="2" t="s">
        <v>221</v>
      </c>
      <c r="I187" s="2" t="s">
        <v>222</v>
      </c>
      <c r="J187" s="3"/>
      <c r="K187" s="3"/>
      <c r="L187" s="3"/>
      <c r="M187" s="3"/>
      <c r="AZ187" s="3"/>
      <c r="BA187" s="3"/>
      <c r="BB187" s="3"/>
      <c r="BC187" s="3"/>
      <c r="BD187" s="3"/>
      <c r="BE187" s="3"/>
      <c r="BF187" s="3"/>
      <c r="BG187" s="3"/>
    </row>
    <row r="188" spans="1:61" hidden="1">
      <c r="B188" s="2" t="s">
        <v>105</v>
      </c>
      <c r="C188" s="1" t="s">
        <v>308</v>
      </c>
      <c r="D188" s="1" t="s">
        <v>309</v>
      </c>
      <c r="E188" s="6" t="s">
        <v>4</v>
      </c>
      <c r="F188" s="8" t="s">
        <v>372</v>
      </c>
      <c r="G188" s="10">
        <v>44701</v>
      </c>
      <c r="H188" s="2" t="s">
        <v>221</v>
      </c>
      <c r="I188" s="2" t="s">
        <v>222</v>
      </c>
    </row>
    <row r="189" spans="1:61" hidden="1">
      <c r="B189" s="2" t="s">
        <v>105</v>
      </c>
      <c r="C189" s="1" t="s">
        <v>54</v>
      </c>
      <c r="D189" s="1" t="s">
        <v>119</v>
      </c>
      <c r="E189" s="6" t="s">
        <v>4</v>
      </c>
      <c r="F189" s="8" t="s">
        <v>229</v>
      </c>
      <c r="G189" s="10">
        <v>44701</v>
      </c>
      <c r="H189" s="2" t="s">
        <v>221</v>
      </c>
      <c r="I189" s="2" t="s">
        <v>222</v>
      </c>
      <c r="J189" s="3"/>
      <c r="K189" s="3"/>
      <c r="L189" s="3"/>
      <c r="M189" s="3"/>
      <c r="AZ189" s="3"/>
      <c r="BA189" s="3"/>
      <c r="BB189" s="3"/>
      <c r="BC189" s="3"/>
      <c r="BD189" s="3"/>
      <c r="BE189" s="3"/>
      <c r="BF189" s="3"/>
      <c r="BG189" s="3"/>
    </row>
    <row r="190" spans="1:61">
      <c r="A190" s="1" t="s">
        <v>85</v>
      </c>
      <c r="B190" s="27" t="s">
        <v>105</v>
      </c>
      <c r="C190" s="28" t="s">
        <v>94</v>
      </c>
      <c r="D190" s="28" t="s">
        <v>95</v>
      </c>
      <c r="E190" s="29" t="s">
        <v>5</v>
      </c>
      <c r="F190" s="30" t="s">
        <v>225</v>
      </c>
      <c r="G190" s="31">
        <v>44701</v>
      </c>
      <c r="H190" s="27" t="s">
        <v>221</v>
      </c>
      <c r="I190" s="27" t="s">
        <v>222</v>
      </c>
      <c r="J190" s="3" t="e">
        <f>IF(AND(B190=100, OR(AND(#REF!=#REF!, F190&lt;=#REF!), AND(#REF!=#REF!, F190&lt;=#REF!), AND(#REF!=#REF!, F190&lt;=#REF!), AND(#REF!=#REF!, F190&lt;=#REF!), AND(#REF!=#REF!, F190&lt;=#REF!))), "CR", " ")</f>
        <v>#REF!</v>
      </c>
      <c r="K190" s="3" t="e">
        <f>IF(AND(B190=200, OR(AND(#REF!=#REF!, F190&lt;=#REF!), AND(#REF!=#REF!, F190&lt;=#REF!), AND(#REF!=#REF!, F190&lt;=#REF!), AND(#REF!=#REF!, F190&lt;=#REF!), AND(#REF!=#REF!, F190&lt;=#REF!))), "CR", " ")</f>
        <v>#REF!</v>
      </c>
      <c r="L190" s="3" t="e">
        <f>IF(AND(B190=300, OR(AND(#REF!=#REF!, F190&lt;=#REF!), AND(#REF!=#REF!, F190&lt;=#REF!))), "CR", " ")</f>
        <v>#REF!</v>
      </c>
      <c r="M190" s="3" t="e">
        <f>IF(AND(B190=400, OR(AND(#REF!=#REF!, F190&lt;=#REF!), AND(#REF!=#REF!, F190&lt;=#REF!), AND(#REF!=#REF!, F190&lt;=#REF!), AND(#REF!=#REF!, F190&lt;=#REF!))), "CR", " ")</f>
        <v>#REF!</v>
      </c>
      <c r="N190" s="3" t="e">
        <f>IF(AND(B190=800, OR(AND(#REF!=#REF!, F190&lt;=#REF!), AND(#REF!=#REF!, F190&lt;=#REF!), AND(#REF!=#REF!, F190&lt;=#REF!), AND(#REF!=#REF!, F190&lt;=#REF!), AND(#REF!=#REF!, F190&lt;=#REF!))), "CR", " ")</f>
        <v>#REF!</v>
      </c>
      <c r="O190" s="3" t="e">
        <f>IF(AND(B190=1000, OR(AND(#REF!=#REF!, F190&lt;=#REF!), AND(#REF!=#REF!, F190&lt;=#REF!))), "CR", " ")</f>
        <v>#REF!</v>
      </c>
      <c r="P190" s="3" t="e">
        <f>IF(AND(B190=1500, OR(AND(#REF!=#REF!, F190&lt;=#REF!), AND(#REF!=#REF!, F190&lt;=#REF!), AND(#REF!=#REF!, F190&lt;=#REF!), AND(#REF!=#REF!, F190&lt;=#REF!), AND(#REF!=#REF!, F190&lt;=#REF!))), "CR", " ")</f>
        <v>#REF!</v>
      </c>
      <c r="Q190" s="3" t="e">
        <f>IF(AND(B190="1600 (Mile)",OR(AND(#REF!=#REF!,F190&lt;=#REF!),AND(#REF!=#REF!,F190&lt;=#REF!),AND(#REF!=#REF!,F190&lt;=#REF!),AND(#REF!=#REF!,F190&lt;=#REF!))),"CR"," ")</f>
        <v>#REF!</v>
      </c>
      <c r="R190" s="3" t="e">
        <f>IF(AND(B190=3000, OR(AND(#REF!=#REF!, F190&lt;=#REF!), AND(#REF!=#REF!, F190&lt;=#REF!), AND(#REF!=#REF!, F190&lt;=#REF!), AND(#REF!=#REF!, F190&lt;=#REF!))), "CR", " ")</f>
        <v>#REF!</v>
      </c>
      <c r="S190" s="3" t="e">
        <f>IF(AND(B190=5000, OR(AND(#REF!=#REF!, F190&lt;=#REF!), AND(#REF!=#REF!, F190&lt;=#REF!))), "CR", " ")</f>
        <v>#REF!</v>
      </c>
      <c r="T190" s="1" t="e">
        <f>IF(AND(B190=10000, OR(AND(#REF!=#REF!, F190&lt;=#REF!), AND(#REF!=#REF!, F190&lt;=#REF!))), "CR", " ")</f>
        <v>#REF!</v>
      </c>
      <c r="U190" s="1" t="e">
        <f>IF(AND(B190="high jump", OR(AND(#REF!=#REF!, F190&gt;=#REF!), AND(#REF!=#REF!, F190&gt;=#REF!), AND(#REF!=#REF!, F190&gt;=#REF!), AND(#REF!=#REF!, F190&gt;=#REF!), AND(#REF!=#REF!, F190&gt;=#REF!))), "CR", " ")</f>
        <v>#REF!</v>
      </c>
      <c r="V190" s="1" t="e">
        <f>IF(AND(B190="long jump", OR(AND(#REF!=#REF!, F190&gt;=#REF!), AND(#REF!=#REF!, F190&gt;=#REF!), AND(#REF!=#REF!, F190&gt;=#REF!), AND(#REF!=#REF!, F190&gt;=#REF!), AND(#REF!=#REF!, F190&gt;=#REF!))), "CR", " ")</f>
        <v>#REF!</v>
      </c>
      <c r="W190" s="1" t="e">
        <f>IF(AND(B190="triple jump", OR(AND(#REF!=#REF!, F190&gt;=#REF!), AND(#REF!=#REF!, F190&gt;=#REF!), AND(#REF!=#REF!, F190&gt;=#REF!), AND(#REF!=#REF!, F190&gt;=#REF!), AND(#REF!=#REF!, F190&gt;=#REF!))), "CR", " ")</f>
        <v>#REF!</v>
      </c>
      <c r="X190" s="1" t="e">
        <f>IF(AND(B190="pole vault", OR(AND(#REF!=#REF!, F190&gt;=#REF!), AND(#REF!=#REF!, F190&gt;=#REF!), AND(#REF!=#REF!, F190&gt;=#REF!), AND(#REF!=#REF!, F190&gt;=#REF!), AND(#REF!=#REF!, F190&gt;=#REF!))), "CR", " ")</f>
        <v>#REF!</v>
      </c>
      <c r="Y190" s="1" t="e">
        <f>IF(AND(B190="discus 1",#REF! =#REF!, F190&gt;=#REF!), "CR", " ")</f>
        <v>#REF!</v>
      </c>
      <c r="Z190" s="1" t="e">
        <f>IF(AND(B190="discus 1.25",#REF! =#REF!, F190&gt;=#REF!), "CR", " ")</f>
        <v>#REF!</v>
      </c>
      <c r="AA190" s="1" t="e">
        <f>IF(AND(B190="discus 1.5",#REF! =#REF!, F190&gt;=#REF!), "CR", " ")</f>
        <v>#REF!</v>
      </c>
      <c r="AB190" s="1" t="e">
        <f>IF(AND(B190="discus 1.75",#REF! =#REF!, F190&gt;=#REF!), "CR", " ")</f>
        <v>#REF!</v>
      </c>
      <c r="AC190" s="1" t="e">
        <f>IF(AND(B190="discus 2",#REF! =#REF!, F190&gt;=#REF!), "CR", " ")</f>
        <v>#REF!</v>
      </c>
      <c r="AD190" s="1" t="e">
        <f>IF(AND(B190="hammer 4",#REF! =#REF!, F190&gt;=#REF!), "CR", " ")</f>
        <v>#REF!</v>
      </c>
      <c r="AE190" s="1" t="e">
        <f>IF(AND(B190="hammer 5",#REF! =#REF!, F190&gt;=#REF!), "CR", " ")</f>
        <v>#REF!</v>
      </c>
      <c r="AF190" s="1" t="e">
        <f>IF(AND(B190="hammer 6",#REF! =#REF!, F190&gt;=#REF!), "CR", " ")</f>
        <v>#REF!</v>
      </c>
      <c r="AG190" s="1" t="e">
        <f>IF(AND(B190="hammer 7.26",#REF! =#REF!, F190&gt;=#REF!), "CR", " ")</f>
        <v>#REF!</v>
      </c>
      <c r="AH190" s="1" t="e">
        <f>IF(AND(B190="javelin 400",#REF! =#REF!, F190&gt;=#REF!), "CR", " ")</f>
        <v>#REF!</v>
      </c>
      <c r="AI190" s="1" t="e">
        <f>IF(AND(B190="javelin 600",#REF! =#REF!, F190&gt;=#REF!), "CR", " ")</f>
        <v>#REF!</v>
      </c>
      <c r="AJ190" s="1" t="e">
        <f>IF(AND(B190="javelin 700",#REF! =#REF!, F190&gt;=#REF!), "CR", " ")</f>
        <v>#REF!</v>
      </c>
      <c r="AK190" s="1" t="e">
        <f>IF(AND(B190="javelin 800", OR(AND(#REF!=#REF!, F190&gt;=#REF!), AND(#REF!=#REF!, F190&gt;=#REF!))), "CR", " ")</f>
        <v>#REF!</v>
      </c>
      <c r="AL190" s="1" t="e">
        <f>IF(AND(B190="shot 3",#REF! =#REF!, F190&gt;=#REF!), "CR", " ")</f>
        <v>#REF!</v>
      </c>
      <c r="AM190" s="1" t="e">
        <f>IF(AND(B190="shot 4",#REF! =#REF!, F190&gt;=#REF!), "CR", " ")</f>
        <v>#REF!</v>
      </c>
      <c r="AN190" s="1" t="e">
        <f>IF(AND(B190="shot 5",#REF! =#REF!, F190&gt;=#REF!), "CR", " ")</f>
        <v>#REF!</v>
      </c>
      <c r="AO190" s="1" t="e">
        <f>IF(AND(B190="shot 6",#REF! =#REF!, F190&gt;=#REF!), "CR", " ")</f>
        <v>#REF!</v>
      </c>
      <c r="AP190" s="1" t="e">
        <f>IF(AND(B190="shot 7.26",#REF! =#REF!, F190&gt;=#REF!), "CR", " ")</f>
        <v>#REF!</v>
      </c>
      <c r="AQ190" s="1" t="e">
        <f>IF(AND(B190="60H",OR(AND(#REF!=#REF!,F190&lt;=#REF!),AND(#REF!=#REF!,F190&lt;=#REF!),AND(#REF!=#REF!,F190&lt;=#REF!),AND(#REF!=#REF!,F190&lt;=#REF!),AND(#REF!=#REF!,F190&lt;=#REF!))),"CR"," ")</f>
        <v>#REF!</v>
      </c>
      <c r="AR190" s="1" t="e">
        <f>IF(AND(B190="75H", AND(#REF!=#REF!, F190&lt;=#REF!)), "CR", " ")</f>
        <v>#REF!</v>
      </c>
      <c r="AS190" s="1" t="e">
        <f>IF(AND(B190="80H", AND(#REF!=#REF!, F190&lt;=#REF!)), "CR", " ")</f>
        <v>#REF!</v>
      </c>
      <c r="AT190" s="1" t="e">
        <f>IF(AND(B190="100H", AND(#REF!=#REF!, F190&lt;=#REF!)), "CR", " ")</f>
        <v>#REF!</v>
      </c>
      <c r="AU190" s="1" t="e">
        <f>IF(AND(B190="110H", OR(AND(#REF!=#REF!, F190&lt;=#REF!), AND(#REF!=#REF!, F190&lt;=#REF!))), "CR", " ")</f>
        <v>#REF!</v>
      </c>
      <c r="AV190" s="1" t="e">
        <f>IF(AND(B190="400H", OR(AND(#REF!=#REF!, F190&lt;=#REF!), AND(#REF!=#REF!, F190&lt;=#REF!), AND(#REF!=#REF!, F190&lt;=#REF!), AND(#REF!=#REF!, F190&lt;=#REF!))), "CR", " ")</f>
        <v>#REF!</v>
      </c>
      <c r="AW190" s="1" t="e">
        <f>IF(AND(B190="1500SC", AND(#REF!=#REF!, F190&lt;=#REF!)), "CR", " ")</f>
        <v>#REF!</v>
      </c>
      <c r="AX190" s="1" t="e">
        <f>IF(AND(B190="2000SC", OR(AND(#REF!=#REF!, F190&lt;=#REF!), AND(#REF!=#REF!, F190&lt;=#REF!))), "CR", " ")</f>
        <v>#REF!</v>
      </c>
      <c r="AY190" s="1" t="e">
        <f>IF(AND(B190="3000SC", OR(AND(#REF!=#REF!, F190&lt;=#REF!), AND(#REF!=#REF!, F190&lt;=#REF!))), "CR", " ")</f>
        <v>#REF!</v>
      </c>
      <c r="AZ190" s="3" t="e">
        <f>IF(AND(B190="4x100", OR(AND(#REF!=#REF!, F190&lt;=#REF!), AND(#REF!=#REF!, F190&lt;=#REF!), AND(#REF!=#REF!, F190&lt;=#REF!), AND(#REF!=#REF!, F190&lt;=#REF!), AND(#REF!=#REF!, F190&lt;=#REF!))), "CR", " ")</f>
        <v>#REF!</v>
      </c>
      <c r="BA190" s="3" t="e">
        <f>IF(AND(B190="4x200", OR(AND(#REF!=#REF!, F190&lt;=#REF!), AND(#REF!=#REF!, F190&lt;=#REF!), AND(#REF!=#REF!, F190&lt;=#REF!), AND(#REF!=#REF!, F190&lt;=#REF!), AND(#REF!=#REF!, F190&lt;=#REF!))), "CR", " ")</f>
        <v>#REF!</v>
      </c>
      <c r="BB190" s="3" t="e">
        <f>IF(AND(B190="4x300", AND(#REF!=#REF!, F190&lt;=#REF!)), "CR", " ")</f>
        <v>#REF!</v>
      </c>
      <c r="BC190" s="3" t="e">
        <f>IF(AND(B190="4x400", OR(AND(#REF!=#REF!, F190&lt;=#REF!), AND(#REF!=#REF!, F190&lt;=#REF!), AND(#REF!=#REF!, F190&lt;=#REF!), AND(#REF!=#REF!, F190&lt;=#REF!))), "CR", " ")</f>
        <v>#REF!</v>
      </c>
      <c r="BD190" s="3" t="e">
        <f>IF(AND(B190="3x800", OR(AND(#REF!=#REF!, F190&lt;=#REF!), AND(#REF!=#REF!, F190&lt;=#REF!), AND(#REF!=#REF!, F190&lt;=#REF!))), "CR", " ")</f>
        <v>#REF!</v>
      </c>
      <c r="BE190" s="3" t="e">
        <f>IF(AND(B190="pentathlon", OR(AND(#REF!=#REF!, F190&gt;=#REF!), AND(#REF!=#REF!, F190&gt;=#REF!),AND(#REF!=#REF!, F190&gt;=#REF!),AND(#REF!=#REF!, F190&gt;=#REF!))), "CR", " ")</f>
        <v>#REF!</v>
      </c>
      <c r="BF190" s="3" t="e">
        <f>IF(AND(B190="heptathlon", OR(AND(#REF!=#REF!, F190&gt;=#REF!), AND(#REF!=#REF!, F190&gt;=#REF!))), "CR", " ")</f>
        <v>#REF!</v>
      </c>
      <c r="BG190" s="3" t="e">
        <f>IF(AND(B190="decathlon", OR(AND(#REF!=#REF!, F190&gt;=#REF!), AND(#REF!=#REF!, F190&gt;=#REF!),AND(#REF!=#REF!, F190&gt;=#REF!))), "CR", " ")</f>
        <v>#REF!</v>
      </c>
      <c r="BI190" s="28" t="s">
        <v>383</v>
      </c>
    </row>
    <row r="191" spans="1:61" hidden="1">
      <c r="B191" s="2" t="s">
        <v>105</v>
      </c>
      <c r="C191" s="1" t="s">
        <v>59</v>
      </c>
      <c r="D191" s="1" t="s">
        <v>106</v>
      </c>
      <c r="E191" s="6" t="s">
        <v>83</v>
      </c>
      <c r="F191" s="8" t="s">
        <v>230</v>
      </c>
      <c r="G191" s="10">
        <v>44701</v>
      </c>
      <c r="H191" s="2" t="s">
        <v>221</v>
      </c>
      <c r="I191" s="2" t="s">
        <v>222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5"/>
      <c r="BA191" s="5"/>
      <c r="BB191" s="5"/>
      <c r="BC191" s="5"/>
      <c r="BD191" s="5"/>
      <c r="BE191" s="5"/>
      <c r="BF191" s="5"/>
      <c r="BG191" s="5"/>
    </row>
    <row r="192" spans="1:61" hidden="1">
      <c r="A192" s="1" t="s">
        <v>85</v>
      </c>
      <c r="B192" s="2" t="s">
        <v>105</v>
      </c>
      <c r="C192" s="1" t="s">
        <v>55</v>
      </c>
      <c r="D192" s="1" t="s">
        <v>56</v>
      </c>
      <c r="E192" s="6" t="s">
        <v>87</v>
      </c>
      <c r="F192" s="8" t="s">
        <v>220</v>
      </c>
      <c r="G192" s="10">
        <v>44701</v>
      </c>
      <c r="H192" s="2" t="s">
        <v>221</v>
      </c>
      <c r="I192" s="2" t="s">
        <v>222</v>
      </c>
      <c r="J192" s="5" t="e">
        <f>IF(AND(B192=100, OR(AND(#REF!=#REF!, F192&lt;=#REF!), AND(#REF!=#REF!, F192&lt;=#REF!), AND(#REF!=#REF!, F192&lt;=#REF!), AND(#REF!=#REF!, F192&lt;=#REF!), AND(#REF!=#REF!, F192&lt;=#REF!))), "CR", " ")</f>
        <v>#REF!</v>
      </c>
      <c r="K192" s="5" t="e">
        <f>IF(AND(B192=200, OR(AND(#REF!=#REF!, F192&lt;=#REF!), AND(#REF!=#REF!, F192&lt;=#REF!), AND(#REF!=#REF!, F192&lt;=#REF!), AND(#REF!=#REF!, F192&lt;=#REF!), AND(#REF!=#REF!, F192&lt;=#REF!))), "CR", " ")</f>
        <v>#REF!</v>
      </c>
      <c r="L192" s="5" t="e">
        <f>IF(AND(B192=300, OR(AND(#REF!=#REF!, F192&lt;=#REF!), AND(#REF!=#REF!, F192&lt;=#REF!))), "CR", " ")</f>
        <v>#REF!</v>
      </c>
      <c r="M192" s="5" t="e">
        <f>IF(AND(B192=400, OR(AND(#REF!=#REF!, F192&lt;=#REF!), AND(#REF!=#REF!, F192&lt;=#REF!), AND(#REF!=#REF!, F192&lt;=#REF!), AND(#REF!=#REF!, F192&lt;=#REF!))), "CR", " ")</f>
        <v>#REF!</v>
      </c>
      <c r="N192" s="5" t="e">
        <f>IF(AND(B192=800, OR(AND(#REF!=#REF!, F192&lt;=#REF!), AND(#REF!=#REF!, F192&lt;=#REF!), AND(#REF!=#REF!, F192&lt;=#REF!), AND(#REF!=#REF!, F192&lt;=#REF!), AND(#REF!=#REF!, F192&lt;=#REF!))), "CR", " ")</f>
        <v>#REF!</v>
      </c>
      <c r="O192" s="5" t="e">
        <f>IF(AND(B192=1000, OR(AND(#REF!=#REF!, F192&lt;=#REF!), AND(#REF!=#REF!, F192&lt;=#REF!))), "CR", " ")</f>
        <v>#REF!</v>
      </c>
      <c r="P192" s="5" t="e">
        <f>IF(AND(B192=1500, OR(AND(#REF!=#REF!, F192&lt;=#REF!), AND(#REF!=#REF!, F192&lt;=#REF!), AND(#REF!=#REF!, F192&lt;=#REF!), AND(#REF!=#REF!, F192&lt;=#REF!), AND(#REF!=#REF!, F192&lt;=#REF!))), "CR", " ")</f>
        <v>#REF!</v>
      </c>
      <c r="Q192" s="5" t="e">
        <f>IF(AND(B192="1600 (Mile)",OR(AND(#REF!=#REF!,F192&lt;=#REF!),AND(#REF!=#REF!,F192&lt;=#REF!),AND(#REF!=#REF!,F192&lt;=#REF!),AND(#REF!=#REF!,F192&lt;=#REF!))),"CR"," ")</f>
        <v>#REF!</v>
      </c>
      <c r="R192" s="5" t="e">
        <f>IF(AND(B192=3000, OR(AND(#REF!=#REF!, F192&lt;=#REF!), AND(#REF!=#REF!, F192&lt;=#REF!), AND(#REF!=#REF!, F192&lt;=#REF!), AND(#REF!=#REF!, F192&lt;=#REF!))), "CR", " ")</f>
        <v>#REF!</v>
      </c>
      <c r="S192" s="5" t="e">
        <f>IF(AND(B192=5000, OR(AND(#REF!=#REF!, F192&lt;=#REF!), AND(#REF!=#REF!, F192&lt;=#REF!))), "CR", " ")</f>
        <v>#REF!</v>
      </c>
      <c r="T192" s="4" t="e">
        <f>IF(AND(B192=10000, OR(AND(#REF!=#REF!, F192&lt;=#REF!), AND(#REF!=#REF!, F192&lt;=#REF!))), "CR", " ")</f>
        <v>#REF!</v>
      </c>
      <c r="U192" s="4" t="e">
        <f>IF(AND(B192="high jump", OR(AND(#REF!=#REF!, F192&gt;=#REF!), AND(#REF!=#REF!, F192&gt;=#REF!), AND(#REF!=#REF!, F192&gt;=#REF!), AND(#REF!=#REF!, F192&gt;=#REF!), AND(#REF!=#REF!, F192&gt;=#REF!))), "CR", " ")</f>
        <v>#REF!</v>
      </c>
      <c r="V192" s="4" t="e">
        <f>IF(AND(B192="long jump", OR(AND(#REF!=#REF!, F192&gt;=#REF!), AND(#REF!=#REF!, F192&gt;=#REF!), AND(#REF!=#REF!, F192&gt;=#REF!), AND(#REF!=#REF!, F192&gt;=#REF!), AND(#REF!=#REF!, F192&gt;=#REF!))), "CR", " ")</f>
        <v>#REF!</v>
      </c>
      <c r="W192" s="4" t="e">
        <f>IF(AND(B192="triple jump", OR(AND(#REF!=#REF!, F192&gt;=#REF!), AND(#REF!=#REF!, F192&gt;=#REF!), AND(#REF!=#REF!, F192&gt;=#REF!), AND(#REF!=#REF!, F192&gt;=#REF!), AND(#REF!=#REF!, F192&gt;=#REF!))), "CR", " ")</f>
        <v>#REF!</v>
      </c>
      <c r="X192" s="4" t="e">
        <f>IF(AND(B192="pole vault", OR(AND(#REF!=#REF!, F192&gt;=#REF!), AND(#REF!=#REF!, F192&gt;=#REF!), AND(#REF!=#REF!, F192&gt;=#REF!), AND(#REF!=#REF!, F192&gt;=#REF!), AND(#REF!=#REF!, F192&gt;=#REF!))), "CR", " ")</f>
        <v>#REF!</v>
      </c>
      <c r="Y192" s="4" t="e">
        <f>IF(AND(B192="discus 1",#REF! =#REF!, F192&gt;=#REF!), "CR", " ")</f>
        <v>#REF!</v>
      </c>
      <c r="Z192" s="4" t="e">
        <f>IF(AND(B192="discus 1.25",#REF! =#REF!, F192&gt;=#REF!), "CR", " ")</f>
        <v>#REF!</v>
      </c>
      <c r="AA192" s="4" t="e">
        <f>IF(AND(B192="discus 1.5",#REF! =#REF!, F192&gt;=#REF!), "CR", " ")</f>
        <v>#REF!</v>
      </c>
      <c r="AB192" s="4" t="e">
        <f>IF(AND(B192="discus 1.75",#REF! =#REF!, F192&gt;=#REF!), "CR", " ")</f>
        <v>#REF!</v>
      </c>
      <c r="AC192" s="4" t="e">
        <f>IF(AND(B192="discus 2",#REF! =#REF!, F192&gt;=#REF!), "CR", " ")</f>
        <v>#REF!</v>
      </c>
      <c r="AD192" s="4" t="e">
        <f>IF(AND(B192="hammer 4",#REF! =#REF!, F192&gt;=#REF!), "CR", " ")</f>
        <v>#REF!</v>
      </c>
      <c r="AE192" s="4" t="e">
        <f>IF(AND(B192="hammer 5",#REF! =#REF!, F192&gt;=#REF!), "CR", " ")</f>
        <v>#REF!</v>
      </c>
      <c r="AF192" s="4" t="e">
        <f>IF(AND(B192="hammer 6",#REF! =#REF!, F192&gt;=#REF!), "CR", " ")</f>
        <v>#REF!</v>
      </c>
      <c r="AG192" s="4" t="e">
        <f>IF(AND(B192="hammer 7.26",#REF! =#REF!, F192&gt;=#REF!), "CR", " ")</f>
        <v>#REF!</v>
      </c>
      <c r="AH192" s="4" t="e">
        <f>IF(AND(B192="javelin 400",#REF! =#REF!, F192&gt;=#REF!), "CR", " ")</f>
        <v>#REF!</v>
      </c>
      <c r="AI192" s="4" t="e">
        <f>IF(AND(B192="javelin 600",#REF! =#REF!, F192&gt;=#REF!), "CR", " ")</f>
        <v>#REF!</v>
      </c>
      <c r="AJ192" s="4" t="e">
        <f>IF(AND(B192="javelin 700",#REF! =#REF!, F192&gt;=#REF!), "CR", " ")</f>
        <v>#REF!</v>
      </c>
      <c r="AK192" s="4" t="e">
        <f>IF(AND(B192="javelin 800", OR(AND(#REF!=#REF!, F192&gt;=#REF!), AND(#REF!=#REF!, F192&gt;=#REF!))), "CR", " ")</f>
        <v>#REF!</v>
      </c>
      <c r="AL192" s="4" t="e">
        <f>IF(AND(B192="shot 3",#REF! =#REF!, F192&gt;=#REF!), "CR", " ")</f>
        <v>#REF!</v>
      </c>
      <c r="AM192" s="4" t="e">
        <f>IF(AND(B192="shot 4",#REF! =#REF!, F192&gt;=#REF!), "CR", " ")</f>
        <v>#REF!</v>
      </c>
      <c r="AN192" s="4" t="e">
        <f>IF(AND(B192="shot 5",#REF! =#REF!, F192&gt;=#REF!), "CR", " ")</f>
        <v>#REF!</v>
      </c>
      <c r="AO192" s="4" t="e">
        <f>IF(AND(B192="shot 6",#REF! =#REF!, F192&gt;=#REF!), "CR", " ")</f>
        <v>#REF!</v>
      </c>
      <c r="AP192" s="4" t="e">
        <f>IF(AND(B192="shot 7.26",#REF! =#REF!, F192&gt;=#REF!), "CR", " ")</f>
        <v>#REF!</v>
      </c>
      <c r="AQ192" s="4" t="e">
        <f>IF(AND(B192="60H",OR(AND(#REF!=#REF!,F192&lt;=#REF!),AND(#REF!=#REF!,F192&lt;=#REF!),AND(#REF!=#REF!,F192&lt;=#REF!),AND(#REF!=#REF!,F192&lt;=#REF!),AND(#REF!=#REF!,F192&lt;=#REF!))),"CR"," ")</f>
        <v>#REF!</v>
      </c>
      <c r="AR192" s="4" t="e">
        <f>IF(AND(B192="75H", AND(#REF!=#REF!, F192&lt;=#REF!)), "CR", " ")</f>
        <v>#REF!</v>
      </c>
      <c r="AS192" s="4" t="e">
        <f>IF(AND(B192="80H", AND(#REF!=#REF!, F192&lt;=#REF!)), "CR", " ")</f>
        <v>#REF!</v>
      </c>
      <c r="AT192" s="4" t="e">
        <f>IF(AND(B192="100H", AND(#REF!=#REF!, F192&lt;=#REF!)), "CR", " ")</f>
        <v>#REF!</v>
      </c>
      <c r="AU192" s="4" t="e">
        <f>IF(AND(B192="110H", OR(AND(#REF!=#REF!, F192&lt;=#REF!), AND(#REF!=#REF!, F192&lt;=#REF!))), "CR", " ")</f>
        <v>#REF!</v>
      </c>
      <c r="AV192" s="4" t="e">
        <f>IF(AND(B192="400H", OR(AND(#REF!=#REF!, F192&lt;=#REF!), AND(#REF!=#REF!, F192&lt;=#REF!), AND(#REF!=#REF!, F192&lt;=#REF!), AND(#REF!=#REF!, F192&lt;=#REF!))), "CR", " ")</f>
        <v>#REF!</v>
      </c>
      <c r="AW192" s="4" t="e">
        <f>IF(AND(B192="1500SC", AND(#REF!=#REF!, F192&lt;=#REF!)), "CR", " ")</f>
        <v>#REF!</v>
      </c>
      <c r="AX192" s="4" t="e">
        <f>IF(AND(B192="2000SC", OR(AND(#REF!=#REF!, F192&lt;=#REF!), AND(#REF!=#REF!, F192&lt;=#REF!))), "CR", " ")</f>
        <v>#REF!</v>
      </c>
      <c r="AY192" s="4" t="e">
        <f>IF(AND(B192="3000SC", OR(AND(#REF!=#REF!, F192&lt;=#REF!), AND(#REF!=#REF!, F192&lt;=#REF!))), "CR", " ")</f>
        <v>#REF!</v>
      </c>
      <c r="AZ192" s="5" t="e">
        <f>IF(AND(B192="4x100", OR(AND(#REF!=#REF!, F192&lt;=#REF!), AND(#REF!=#REF!, F192&lt;=#REF!), AND(#REF!=#REF!, F192&lt;=#REF!), AND(#REF!=#REF!, F192&lt;=#REF!), AND(#REF!=#REF!, F192&lt;=#REF!))), "CR", " ")</f>
        <v>#REF!</v>
      </c>
      <c r="BA192" s="5" t="e">
        <f>IF(AND(B192="4x200", OR(AND(#REF!=#REF!, F192&lt;=#REF!), AND(#REF!=#REF!, F192&lt;=#REF!), AND(#REF!=#REF!, F192&lt;=#REF!), AND(#REF!=#REF!, F192&lt;=#REF!), AND(#REF!=#REF!, F192&lt;=#REF!))), "CR", " ")</f>
        <v>#REF!</v>
      </c>
      <c r="BB192" s="5" t="e">
        <f>IF(AND(B192="4x300", AND(#REF!=#REF!, F192&lt;=#REF!)), "CR", " ")</f>
        <v>#REF!</v>
      </c>
      <c r="BC192" s="5" t="e">
        <f>IF(AND(B192="4x400", OR(AND(#REF!=#REF!, F192&lt;=#REF!), AND(#REF!=#REF!, F192&lt;=#REF!), AND(#REF!=#REF!, F192&lt;=#REF!), AND(#REF!=#REF!, F192&lt;=#REF!))), "CR", " ")</f>
        <v>#REF!</v>
      </c>
      <c r="BD192" s="5" t="e">
        <f>IF(AND(B192="3x800", OR(AND(#REF!=#REF!, F192&lt;=#REF!), AND(#REF!=#REF!, F192&lt;=#REF!), AND(#REF!=#REF!, F192&lt;=#REF!))), "CR", " ")</f>
        <v>#REF!</v>
      </c>
      <c r="BE192" s="5" t="e">
        <f>IF(AND(B192="pentathlon", OR(AND(#REF!=#REF!, F192&gt;=#REF!), AND(#REF!=#REF!, F192&gt;=#REF!),AND(#REF!=#REF!, F192&gt;=#REF!),AND(#REF!=#REF!, F192&gt;=#REF!))), "CR", " ")</f>
        <v>#REF!</v>
      </c>
      <c r="BF192" s="5" t="e">
        <f>IF(AND(B192="heptathlon", OR(AND(#REF!=#REF!, F192&gt;=#REF!), AND(#REF!=#REF!, F192&gt;=#REF!))), "CR", " ")</f>
        <v>#REF!</v>
      </c>
      <c r="BG192" s="5" t="e">
        <f>IF(AND(B192="decathlon", OR(AND(#REF!=#REF!, F192&gt;=#REF!), AND(#REF!=#REF!, F192&gt;=#REF!),AND(#REF!=#REF!, F192&gt;=#REF!))), "CR", " ")</f>
        <v>#REF!</v>
      </c>
    </row>
    <row r="193" spans="1:61" hidden="1">
      <c r="A193" s="1" t="s">
        <v>85</v>
      </c>
      <c r="B193" s="2" t="s">
        <v>105</v>
      </c>
      <c r="C193" s="1" t="s">
        <v>226</v>
      </c>
      <c r="D193" s="1" t="s">
        <v>227</v>
      </c>
      <c r="E193" s="6" t="s">
        <v>4</v>
      </c>
      <c r="F193" s="8" t="s">
        <v>228</v>
      </c>
      <c r="G193" s="10">
        <v>44701</v>
      </c>
      <c r="H193" s="2" t="s">
        <v>221</v>
      </c>
      <c r="I193" s="2" t="s">
        <v>222</v>
      </c>
      <c r="J193" s="5" t="e">
        <f>IF(AND(B193=100, OR(AND(#REF!=#REF!, F193&lt;=#REF!), AND(#REF!=#REF!, F193&lt;=#REF!), AND(#REF!=#REF!, F193&lt;=#REF!), AND(#REF!=#REF!, F193&lt;=#REF!), AND(#REF!=#REF!, F193&lt;=#REF!))), "CR", " ")</f>
        <v>#REF!</v>
      </c>
      <c r="K193" s="5" t="e">
        <f>IF(AND(B193=200, OR(AND(#REF!=#REF!, F193&lt;=#REF!), AND(#REF!=#REF!, F193&lt;=#REF!), AND(#REF!=#REF!, F193&lt;=#REF!), AND(#REF!=#REF!, F193&lt;=#REF!), AND(#REF!=#REF!, F193&lt;=#REF!))), "CR", " ")</f>
        <v>#REF!</v>
      </c>
      <c r="L193" s="5" t="e">
        <f>IF(AND(B193=300, OR(AND(#REF!=#REF!, F193&lt;=#REF!), AND(#REF!=#REF!, F193&lt;=#REF!))), "CR", " ")</f>
        <v>#REF!</v>
      </c>
      <c r="M193" s="5" t="e">
        <f>IF(AND(B193=400, OR(AND(#REF!=#REF!, F193&lt;=#REF!), AND(#REF!=#REF!, F193&lt;=#REF!), AND(#REF!=#REF!, F193&lt;=#REF!), AND(#REF!=#REF!, F193&lt;=#REF!))), "CR", " ")</f>
        <v>#REF!</v>
      </c>
      <c r="N193" s="5" t="e">
        <f>IF(AND(B193=800, OR(AND(#REF!=#REF!, F193&lt;=#REF!), AND(#REF!=#REF!, F193&lt;=#REF!), AND(#REF!=#REF!, F193&lt;=#REF!), AND(#REF!=#REF!, F193&lt;=#REF!), AND(#REF!=#REF!, F193&lt;=#REF!))), "CR", " ")</f>
        <v>#REF!</v>
      </c>
      <c r="O193" s="5" t="e">
        <f>IF(AND(B193=1000, OR(AND(#REF!=#REF!, F193&lt;=#REF!), AND(#REF!=#REF!, F193&lt;=#REF!))), "CR", " ")</f>
        <v>#REF!</v>
      </c>
      <c r="P193" s="5" t="e">
        <f>IF(AND(B193=1500, OR(AND(#REF!=#REF!, F193&lt;=#REF!), AND(#REF!=#REF!, F193&lt;=#REF!), AND(#REF!=#REF!, F193&lt;=#REF!), AND(#REF!=#REF!, F193&lt;=#REF!), AND(#REF!=#REF!, F193&lt;=#REF!))), "CR", " ")</f>
        <v>#REF!</v>
      </c>
      <c r="Q193" s="5" t="e">
        <f>IF(AND(B193="1600 (Mile)",OR(AND(#REF!=#REF!,F193&lt;=#REF!),AND(#REF!=#REF!,F193&lt;=#REF!),AND(#REF!=#REF!,F193&lt;=#REF!),AND(#REF!=#REF!,F193&lt;=#REF!))),"CR"," ")</f>
        <v>#REF!</v>
      </c>
      <c r="R193" s="5" t="e">
        <f>IF(AND(B193=3000, OR(AND(#REF!=#REF!, F193&lt;=#REF!), AND(#REF!=#REF!, F193&lt;=#REF!), AND(#REF!=#REF!, F193&lt;=#REF!), AND(#REF!=#REF!, F193&lt;=#REF!))), "CR", " ")</f>
        <v>#REF!</v>
      </c>
      <c r="S193" s="5" t="e">
        <f>IF(AND(B193=5000, OR(AND(#REF!=#REF!, F193&lt;=#REF!), AND(#REF!=#REF!, F193&lt;=#REF!))), "CR", " ")</f>
        <v>#REF!</v>
      </c>
      <c r="T193" s="4" t="e">
        <f>IF(AND(B193=10000, OR(AND(#REF!=#REF!, F193&lt;=#REF!), AND(#REF!=#REF!, F193&lt;=#REF!))), "CR", " ")</f>
        <v>#REF!</v>
      </c>
      <c r="U193" s="4" t="e">
        <f>IF(AND(B193="high jump", OR(AND(#REF!=#REF!, F193&gt;=#REF!), AND(#REF!=#REF!, F193&gt;=#REF!), AND(#REF!=#REF!, F193&gt;=#REF!), AND(#REF!=#REF!, F193&gt;=#REF!), AND(#REF!=#REF!, F193&gt;=#REF!))), "CR", " ")</f>
        <v>#REF!</v>
      </c>
      <c r="V193" s="4" t="e">
        <f>IF(AND(B193="long jump", OR(AND(#REF!=#REF!, F193&gt;=#REF!), AND(#REF!=#REF!, F193&gt;=#REF!), AND(#REF!=#REF!, F193&gt;=#REF!), AND(#REF!=#REF!, F193&gt;=#REF!), AND(#REF!=#REF!, F193&gt;=#REF!))), "CR", " ")</f>
        <v>#REF!</v>
      </c>
      <c r="W193" s="4" t="e">
        <f>IF(AND(B193="triple jump", OR(AND(#REF!=#REF!, F193&gt;=#REF!), AND(#REF!=#REF!, F193&gt;=#REF!), AND(#REF!=#REF!, F193&gt;=#REF!), AND(#REF!=#REF!, F193&gt;=#REF!), AND(#REF!=#REF!, F193&gt;=#REF!))), "CR", " ")</f>
        <v>#REF!</v>
      </c>
      <c r="X193" s="4" t="e">
        <f>IF(AND(B193="pole vault", OR(AND(#REF!=#REF!, F193&gt;=#REF!), AND(#REF!=#REF!, F193&gt;=#REF!), AND(#REF!=#REF!, F193&gt;=#REF!), AND(#REF!=#REF!, F193&gt;=#REF!), AND(#REF!=#REF!, F193&gt;=#REF!))), "CR", " ")</f>
        <v>#REF!</v>
      </c>
      <c r="Y193" s="4" t="e">
        <f>IF(AND(B193="discus 1",#REF! =#REF!, F193&gt;=#REF!), "CR", " ")</f>
        <v>#REF!</v>
      </c>
      <c r="Z193" s="4" t="e">
        <f>IF(AND(B193="discus 1.25",#REF! =#REF!, F193&gt;=#REF!), "CR", " ")</f>
        <v>#REF!</v>
      </c>
      <c r="AA193" s="4" t="e">
        <f>IF(AND(B193="discus 1.5",#REF! =#REF!, F193&gt;=#REF!), "CR", " ")</f>
        <v>#REF!</v>
      </c>
      <c r="AB193" s="4" t="e">
        <f>IF(AND(B193="discus 1.75",#REF! =#REF!, F193&gt;=#REF!), "CR", " ")</f>
        <v>#REF!</v>
      </c>
      <c r="AC193" s="4" t="e">
        <f>IF(AND(B193="discus 2",#REF! =#REF!, F193&gt;=#REF!), "CR", " ")</f>
        <v>#REF!</v>
      </c>
      <c r="AD193" s="4" t="e">
        <f>IF(AND(B193="hammer 4",#REF! =#REF!, F193&gt;=#REF!), "CR", " ")</f>
        <v>#REF!</v>
      </c>
      <c r="AE193" s="4" t="e">
        <f>IF(AND(B193="hammer 5",#REF! =#REF!, F193&gt;=#REF!), "CR", " ")</f>
        <v>#REF!</v>
      </c>
      <c r="AF193" s="4" t="e">
        <f>IF(AND(B193="hammer 6",#REF! =#REF!, F193&gt;=#REF!), "CR", " ")</f>
        <v>#REF!</v>
      </c>
      <c r="AG193" s="4" t="e">
        <f>IF(AND(B193="hammer 7.26",#REF! =#REF!, F193&gt;=#REF!), "CR", " ")</f>
        <v>#REF!</v>
      </c>
      <c r="AH193" s="4" t="e">
        <f>IF(AND(B193="javelin 400",#REF! =#REF!, F193&gt;=#REF!), "CR", " ")</f>
        <v>#REF!</v>
      </c>
      <c r="AI193" s="4" t="e">
        <f>IF(AND(B193="javelin 600",#REF! =#REF!, F193&gt;=#REF!), "CR", " ")</f>
        <v>#REF!</v>
      </c>
      <c r="AJ193" s="4" t="e">
        <f>IF(AND(B193="javelin 700",#REF! =#REF!, F193&gt;=#REF!), "CR", " ")</f>
        <v>#REF!</v>
      </c>
      <c r="AK193" s="4" t="e">
        <f>IF(AND(B193="javelin 800", OR(AND(#REF!=#REF!, F193&gt;=#REF!), AND(#REF!=#REF!, F193&gt;=#REF!))), "CR", " ")</f>
        <v>#REF!</v>
      </c>
      <c r="AL193" s="4" t="e">
        <f>IF(AND(B193="shot 3",#REF! =#REF!, F193&gt;=#REF!), "CR", " ")</f>
        <v>#REF!</v>
      </c>
      <c r="AM193" s="4" t="e">
        <f>IF(AND(B193="shot 4",#REF! =#REF!, F193&gt;=#REF!), "CR", " ")</f>
        <v>#REF!</v>
      </c>
      <c r="AN193" s="4" t="e">
        <f>IF(AND(B193="shot 5",#REF! =#REF!, F193&gt;=#REF!), "CR", " ")</f>
        <v>#REF!</v>
      </c>
      <c r="AO193" s="4" t="e">
        <f>IF(AND(B193="shot 6",#REF! =#REF!, F193&gt;=#REF!), "CR", " ")</f>
        <v>#REF!</v>
      </c>
      <c r="AP193" s="4" t="e">
        <f>IF(AND(B193="shot 7.26",#REF! =#REF!, F193&gt;=#REF!), "CR", " ")</f>
        <v>#REF!</v>
      </c>
      <c r="AQ193" s="4" t="e">
        <f>IF(AND(B193="60H",OR(AND(#REF!=#REF!,F193&lt;=#REF!),AND(#REF!=#REF!,F193&lt;=#REF!),AND(#REF!=#REF!,F193&lt;=#REF!),AND(#REF!=#REF!,F193&lt;=#REF!),AND(#REF!=#REF!,F193&lt;=#REF!))),"CR"," ")</f>
        <v>#REF!</v>
      </c>
      <c r="AR193" s="4" t="e">
        <f>IF(AND(B193="75H", AND(#REF!=#REF!, F193&lt;=#REF!)), "CR", " ")</f>
        <v>#REF!</v>
      </c>
      <c r="AS193" s="4" t="e">
        <f>IF(AND(B193="80H", AND(#REF!=#REF!, F193&lt;=#REF!)), "CR", " ")</f>
        <v>#REF!</v>
      </c>
      <c r="AT193" s="4" t="e">
        <f>IF(AND(B193="100H", AND(#REF!=#REF!, F193&lt;=#REF!)), "CR", " ")</f>
        <v>#REF!</v>
      </c>
      <c r="AU193" s="4" t="e">
        <f>IF(AND(B193="110H", OR(AND(#REF!=#REF!, F193&lt;=#REF!), AND(#REF!=#REF!, F193&lt;=#REF!))), "CR", " ")</f>
        <v>#REF!</v>
      </c>
      <c r="AV193" s="4" t="e">
        <f>IF(AND(B193="400H", OR(AND(#REF!=#REF!, F193&lt;=#REF!), AND(#REF!=#REF!, F193&lt;=#REF!), AND(#REF!=#REF!, F193&lt;=#REF!), AND(#REF!=#REF!, F193&lt;=#REF!))), "CR", " ")</f>
        <v>#REF!</v>
      </c>
      <c r="AW193" s="4" t="e">
        <f>IF(AND(B193="1500SC", AND(#REF!=#REF!, F193&lt;=#REF!)), "CR", " ")</f>
        <v>#REF!</v>
      </c>
      <c r="AX193" s="4" t="e">
        <f>IF(AND(B193="2000SC", OR(AND(#REF!=#REF!, F193&lt;=#REF!), AND(#REF!=#REF!, F193&lt;=#REF!))), "CR", " ")</f>
        <v>#REF!</v>
      </c>
      <c r="AY193" s="4" t="e">
        <f>IF(AND(B193="3000SC", OR(AND(#REF!=#REF!, F193&lt;=#REF!), AND(#REF!=#REF!, F193&lt;=#REF!))), "CR", " ")</f>
        <v>#REF!</v>
      </c>
      <c r="AZ193" s="5" t="e">
        <f>IF(AND(B193="4x100", OR(AND(#REF!=#REF!, F193&lt;=#REF!), AND(#REF!=#REF!, F193&lt;=#REF!), AND(#REF!=#REF!, F193&lt;=#REF!), AND(#REF!=#REF!, F193&lt;=#REF!), AND(#REF!=#REF!, F193&lt;=#REF!))), "CR", " ")</f>
        <v>#REF!</v>
      </c>
      <c r="BA193" s="5" t="e">
        <f>IF(AND(B193="4x200", OR(AND(#REF!=#REF!, F193&lt;=#REF!), AND(#REF!=#REF!, F193&lt;=#REF!), AND(#REF!=#REF!, F193&lt;=#REF!), AND(#REF!=#REF!, F193&lt;=#REF!), AND(#REF!=#REF!, F193&lt;=#REF!))), "CR", " ")</f>
        <v>#REF!</v>
      </c>
      <c r="BB193" s="5" t="e">
        <f>IF(AND(B193="4x300", AND(#REF!=#REF!, F193&lt;=#REF!)), "CR", " ")</f>
        <v>#REF!</v>
      </c>
      <c r="BC193" s="5" t="e">
        <f>IF(AND(B193="4x400", OR(AND(#REF!=#REF!, F193&lt;=#REF!), AND(#REF!=#REF!, F193&lt;=#REF!), AND(#REF!=#REF!, F193&lt;=#REF!), AND(#REF!=#REF!, F193&lt;=#REF!))), "CR", " ")</f>
        <v>#REF!</v>
      </c>
      <c r="BD193" s="5" t="e">
        <f>IF(AND(B193="3x800", OR(AND(#REF!=#REF!, F193&lt;=#REF!), AND(#REF!=#REF!, F193&lt;=#REF!), AND(#REF!=#REF!, F193&lt;=#REF!))), "CR", " ")</f>
        <v>#REF!</v>
      </c>
      <c r="BE193" s="5" t="e">
        <f>IF(AND(B193="pentathlon", OR(AND(#REF!=#REF!, F193&gt;=#REF!), AND(#REF!=#REF!, F193&gt;=#REF!),AND(#REF!=#REF!, F193&gt;=#REF!),AND(#REF!=#REF!, F193&gt;=#REF!))), "CR", " ")</f>
        <v>#REF!</v>
      </c>
      <c r="BF193" s="5" t="e">
        <f>IF(AND(B193="heptathlon", OR(AND(#REF!=#REF!, F193&gt;=#REF!), AND(#REF!=#REF!, F193&gt;=#REF!))), "CR", " ")</f>
        <v>#REF!</v>
      </c>
      <c r="BG193" s="5" t="e">
        <f>IF(AND(B193="decathlon", OR(AND(#REF!=#REF!, F193&gt;=#REF!), AND(#REF!=#REF!, F193&gt;=#REF!),AND(#REF!=#REF!, F193&gt;=#REF!))), "CR", " ")</f>
        <v>#REF!</v>
      </c>
    </row>
    <row r="194" spans="1:61" hidden="1">
      <c r="A194" s="1" t="s">
        <v>85</v>
      </c>
      <c r="B194" s="2" t="s">
        <v>105</v>
      </c>
      <c r="C194" s="1" t="s">
        <v>60</v>
      </c>
      <c r="D194" s="1" t="s">
        <v>93</v>
      </c>
      <c r="E194" s="6" t="s">
        <v>35</v>
      </c>
      <c r="F194" s="8" t="s">
        <v>224</v>
      </c>
      <c r="G194" s="10">
        <v>44701</v>
      </c>
      <c r="H194" s="2" t="s">
        <v>221</v>
      </c>
      <c r="I194" s="2" t="s">
        <v>222</v>
      </c>
      <c r="J194" s="5" t="e">
        <f>IF(AND(B194=100, OR(AND(#REF!=#REF!, F194&lt;=#REF!), AND(#REF!=#REF!, F194&lt;=#REF!), AND(#REF!=#REF!, F194&lt;=#REF!), AND(#REF!=#REF!, F194&lt;=#REF!), AND(#REF!=#REF!, F194&lt;=#REF!))), "CR", " ")</f>
        <v>#REF!</v>
      </c>
      <c r="K194" s="5" t="e">
        <f>IF(AND(B194=200, OR(AND(#REF!=#REF!, F194&lt;=#REF!), AND(#REF!=#REF!, F194&lt;=#REF!), AND(#REF!=#REF!, F194&lt;=#REF!), AND(#REF!=#REF!, F194&lt;=#REF!), AND(#REF!=#REF!, F194&lt;=#REF!))), "CR", " ")</f>
        <v>#REF!</v>
      </c>
      <c r="L194" s="5" t="e">
        <f>IF(AND(B194=300, OR(AND(#REF!=#REF!, F194&lt;=#REF!), AND(#REF!=#REF!, F194&lt;=#REF!))), "CR", " ")</f>
        <v>#REF!</v>
      </c>
      <c r="M194" s="5" t="e">
        <f>IF(AND(B194=400, OR(AND(#REF!=#REF!, F194&lt;=#REF!), AND(#REF!=#REF!, F194&lt;=#REF!), AND(#REF!=#REF!, F194&lt;=#REF!), AND(#REF!=#REF!, F194&lt;=#REF!))), "CR", " ")</f>
        <v>#REF!</v>
      </c>
      <c r="N194" s="5" t="e">
        <f>IF(AND(B194=800, OR(AND(#REF!=#REF!, F194&lt;=#REF!), AND(#REF!=#REF!, F194&lt;=#REF!), AND(#REF!=#REF!, F194&lt;=#REF!), AND(#REF!=#REF!, F194&lt;=#REF!), AND(#REF!=#REF!, F194&lt;=#REF!))), "CR", " ")</f>
        <v>#REF!</v>
      </c>
      <c r="O194" s="5" t="e">
        <f>IF(AND(B194=1000, OR(AND(#REF!=#REF!, F194&lt;=#REF!), AND(#REF!=#REF!, F194&lt;=#REF!))), "CR", " ")</f>
        <v>#REF!</v>
      </c>
      <c r="P194" s="5" t="e">
        <f>IF(AND(B194=1500, OR(AND(#REF!=#REF!, F194&lt;=#REF!), AND(#REF!=#REF!, F194&lt;=#REF!), AND(#REF!=#REF!, F194&lt;=#REF!), AND(#REF!=#REF!, F194&lt;=#REF!), AND(#REF!=#REF!, F194&lt;=#REF!))), "CR", " ")</f>
        <v>#REF!</v>
      </c>
      <c r="Q194" s="5" t="e">
        <f>IF(AND(B194="1600 (Mile)",OR(AND(#REF!=#REF!,F194&lt;=#REF!),AND(#REF!=#REF!,F194&lt;=#REF!),AND(#REF!=#REF!,F194&lt;=#REF!),AND(#REF!=#REF!,F194&lt;=#REF!))),"CR"," ")</f>
        <v>#REF!</v>
      </c>
      <c r="R194" s="5" t="e">
        <f>IF(AND(B194=3000, OR(AND(#REF!=#REF!, F194&lt;=#REF!), AND(#REF!=#REF!, F194&lt;=#REF!), AND(#REF!=#REF!, F194&lt;=#REF!), AND(#REF!=#REF!, F194&lt;=#REF!))), "CR", " ")</f>
        <v>#REF!</v>
      </c>
      <c r="S194" s="5" t="e">
        <f>IF(AND(B194=5000, OR(AND(#REF!=#REF!, F194&lt;=#REF!), AND(#REF!=#REF!, F194&lt;=#REF!))), "CR", " ")</f>
        <v>#REF!</v>
      </c>
      <c r="T194" s="4" t="e">
        <f>IF(AND(B194=10000, OR(AND(#REF!=#REF!, F194&lt;=#REF!), AND(#REF!=#REF!, F194&lt;=#REF!))), "CR", " ")</f>
        <v>#REF!</v>
      </c>
      <c r="U194" s="4" t="e">
        <f>IF(AND(B194="high jump", OR(AND(#REF!=#REF!, F194&gt;=#REF!), AND(#REF!=#REF!, F194&gt;=#REF!), AND(#REF!=#REF!, F194&gt;=#REF!), AND(#REF!=#REF!, F194&gt;=#REF!), AND(#REF!=#REF!, F194&gt;=#REF!))), "CR", " ")</f>
        <v>#REF!</v>
      </c>
      <c r="V194" s="4" t="e">
        <f>IF(AND(B194="long jump", OR(AND(#REF!=#REF!, F194&gt;=#REF!), AND(#REF!=#REF!, F194&gt;=#REF!), AND(#REF!=#REF!, F194&gt;=#REF!), AND(#REF!=#REF!, F194&gt;=#REF!), AND(#REF!=#REF!, F194&gt;=#REF!))), "CR", " ")</f>
        <v>#REF!</v>
      </c>
      <c r="W194" s="4" t="e">
        <f>IF(AND(B194="triple jump", OR(AND(#REF!=#REF!, F194&gt;=#REF!), AND(#REF!=#REF!, F194&gt;=#REF!), AND(#REF!=#REF!, F194&gt;=#REF!), AND(#REF!=#REF!, F194&gt;=#REF!), AND(#REF!=#REF!, F194&gt;=#REF!))), "CR", " ")</f>
        <v>#REF!</v>
      </c>
      <c r="X194" s="4" t="e">
        <f>IF(AND(B194="pole vault", OR(AND(#REF!=#REF!, F194&gt;=#REF!), AND(#REF!=#REF!, F194&gt;=#REF!), AND(#REF!=#REF!, F194&gt;=#REF!), AND(#REF!=#REF!, F194&gt;=#REF!), AND(#REF!=#REF!, F194&gt;=#REF!))), "CR", " ")</f>
        <v>#REF!</v>
      </c>
      <c r="Y194" s="4" t="e">
        <f>IF(AND(B194="discus 1",#REF! =#REF!, F194&gt;=#REF!), "CR", " ")</f>
        <v>#REF!</v>
      </c>
      <c r="Z194" s="4" t="e">
        <f>IF(AND(B194="discus 1.25",#REF! =#REF!, F194&gt;=#REF!), "CR", " ")</f>
        <v>#REF!</v>
      </c>
      <c r="AA194" s="4" t="e">
        <f>IF(AND(B194="discus 1.5",#REF! =#REF!, F194&gt;=#REF!), "CR", " ")</f>
        <v>#REF!</v>
      </c>
      <c r="AB194" s="4" t="e">
        <f>IF(AND(B194="discus 1.75",#REF! =#REF!, F194&gt;=#REF!), "CR", " ")</f>
        <v>#REF!</v>
      </c>
      <c r="AC194" s="4" t="e">
        <f>IF(AND(B194="discus 2",#REF! =#REF!, F194&gt;=#REF!), "CR", " ")</f>
        <v>#REF!</v>
      </c>
      <c r="AD194" s="4" t="e">
        <f>IF(AND(B194="hammer 4",#REF! =#REF!, F194&gt;=#REF!), "CR", " ")</f>
        <v>#REF!</v>
      </c>
      <c r="AE194" s="4" t="e">
        <f>IF(AND(B194="hammer 5",#REF! =#REF!, F194&gt;=#REF!), "CR", " ")</f>
        <v>#REF!</v>
      </c>
      <c r="AF194" s="4" t="e">
        <f>IF(AND(B194="hammer 6",#REF! =#REF!, F194&gt;=#REF!), "CR", " ")</f>
        <v>#REF!</v>
      </c>
      <c r="AG194" s="4" t="e">
        <f>IF(AND(B194="hammer 7.26",#REF! =#REF!, F194&gt;=#REF!), "CR", " ")</f>
        <v>#REF!</v>
      </c>
      <c r="AH194" s="4" t="e">
        <f>IF(AND(B194="javelin 400",#REF! =#REF!, F194&gt;=#REF!), "CR", " ")</f>
        <v>#REF!</v>
      </c>
      <c r="AI194" s="4" t="e">
        <f>IF(AND(B194="javelin 600",#REF! =#REF!, F194&gt;=#REF!), "CR", " ")</f>
        <v>#REF!</v>
      </c>
      <c r="AJ194" s="4" t="e">
        <f>IF(AND(B194="javelin 700",#REF! =#REF!, F194&gt;=#REF!), "CR", " ")</f>
        <v>#REF!</v>
      </c>
      <c r="AK194" s="4" t="e">
        <f>IF(AND(B194="javelin 800", OR(AND(#REF!=#REF!, F194&gt;=#REF!), AND(#REF!=#REF!, F194&gt;=#REF!))), "CR", " ")</f>
        <v>#REF!</v>
      </c>
      <c r="AL194" s="4" t="e">
        <f>IF(AND(B194="shot 3",#REF! =#REF!, F194&gt;=#REF!), "CR", " ")</f>
        <v>#REF!</v>
      </c>
      <c r="AM194" s="4" t="e">
        <f>IF(AND(B194="shot 4",#REF! =#REF!, F194&gt;=#REF!), "CR", " ")</f>
        <v>#REF!</v>
      </c>
      <c r="AN194" s="4" t="e">
        <f>IF(AND(B194="shot 5",#REF! =#REF!, F194&gt;=#REF!), "CR", " ")</f>
        <v>#REF!</v>
      </c>
      <c r="AO194" s="4" t="e">
        <f>IF(AND(B194="shot 6",#REF! =#REF!, F194&gt;=#REF!), "CR", " ")</f>
        <v>#REF!</v>
      </c>
      <c r="AP194" s="4" t="e">
        <f>IF(AND(B194="shot 7.26",#REF! =#REF!, F194&gt;=#REF!), "CR", " ")</f>
        <v>#REF!</v>
      </c>
      <c r="AQ194" s="4" t="e">
        <f>IF(AND(B194="60H",OR(AND(#REF!=#REF!,F194&lt;=#REF!),AND(#REF!=#REF!,F194&lt;=#REF!),AND(#REF!=#REF!,F194&lt;=#REF!),AND(#REF!=#REF!,F194&lt;=#REF!),AND(#REF!=#REF!,F194&lt;=#REF!))),"CR"," ")</f>
        <v>#REF!</v>
      </c>
      <c r="AR194" s="4" t="e">
        <f>IF(AND(B194="75H", AND(#REF!=#REF!, F194&lt;=#REF!)), "CR", " ")</f>
        <v>#REF!</v>
      </c>
      <c r="AS194" s="4" t="e">
        <f>IF(AND(B194="80H", AND(#REF!=#REF!, F194&lt;=#REF!)), "CR", " ")</f>
        <v>#REF!</v>
      </c>
      <c r="AT194" s="4" t="e">
        <f>IF(AND(B194="100H", AND(#REF!=#REF!, F194&lt;=#REF!)), "CR", " ")</f>
        <v>#REF!</v>
      </c>
      <c r="AU194" s="4" t="e">
        <f>IF(AND(B194="110H", OR(AND(#REF!=#REF!, F194&lt;=#REF!), AND(#REF!=#REF!, F194&lt;=#REF!))), "CR", " ")</f>
        <v>#REF!</v>
      </c>
      <c r="AV194" s="4" t="e">
        <f>IF(AND(B194="400H", OR(AND(#REF!=#REF!, F194&lt;=#REF!), AND(#REF!=#REF!, F194&lt;=#REF!), AND(#REF!=#REF!, F194&lt;=#REF!), AND(#REF!=#REF!, F194&lt;=#REF!))), "CR", " ")</f>
        <v>#REF!</v>
      </c>
      <c r="AW194" s="4" t="e">
        <f>IF(AND(B194="1500SC", AND(#REF!=#REF!, F194&lt;=#REF!)), "CR", " ")</f>
        <v>#REF!</v>
      </c>
      <c r="AX194" s="4" t="e">
        <f>IF(AND(B194="2000SC", OR(AND(#REF!=#REF!, F194&lt;=#REF!), AND(#REF!=#REF!, F194&lt;=#REF!))), "CR", " ")</f>
        <v>#REF!</v>
      </c>
      <c r="AY194" s="4" t="e">
        <f>IF(AND(B194="3000SC", OR(AND(#REF!=#REF!, F194&lt;=#REF!), AND(#REF!=#REF!, F194&lt;=#REF!))), "CR", " ")</f>
        <v>#REF!</v>
      </c>
      <c r="AZ194" s="5" t="e">
        <f>IF(AND(B194="4x100", OR(AND(#REF!=#REF!, F194&lt;=#REF!), AND(#REF!=#REF!, F194&lt;=#REF!), AND(#REF!=#REF!, F194&lt;=#REF!), AND(#REF!=#REF!, F194&lt;=#REF!), AND(#REF!=#REF!, F194&lt;=#REF!))), "CR", " ")</f>
        <v>#REF!</v>
      </c>
      <c r="BA194" s="5" t="e">
        <f>IF(AND(B194="4x200", OR(AND(#REF!=#REF!, F194&lt;=#REF!), AND(#REF!=#REF!, F194&lt;=#REF!), AND(#REF!=#REF!, F194&lt;=#REF!), AND(#REF!=#REF!, F194&lt;=#REF!), AND(#REF!=#REF!, F194&lt;=#REF!))), "CR", " ")</f>
        <v>#REF!</v>
      </c>
      <c r="BB194" s="5" t="e">
        <f>IF(AND(B194="4x300", AND(#REF!=#REF!, F194&lt;=#REF!)), "CR", " ")</f>
        <v>#REF!</v>
      </c>
      <c r="BC194" s="5" t="e">
        <f>IF(AND(B194="4x400", OR(AND(#REF!=#REF!, F194&lt;=#REF!), AND(#REF!=#REF!, F194&lt;=#REF!), AND(#REF!=#REF!, F194&lt;=#REF!), AND(#REF!=#REF!, F194&lt;=#REF!))), "CR", " ")</f>
        <v>#REF!</v>
      </c>
      <c r="BD194" s="5" t="e">
        <f>IF(AND(B194="3x800", OR(AND(#REF!=#REF!, F194&lt;=#REF!), AND(#REF!=#REF!, F194&lt;=#REF!), AND(#REF!=#REF!, F194&lt;=#REF!))), "CR", " ")</f>
        <v>#REF!</v>
      </c>
      <c r="BE194" s="5" t="e">
        <f>IF(AND(B194="pentathlon", OR(AND(#REF!=#REF!, F194&gt;=#REF!), AND(#REF!=#REF!, F194&gt;=#REF!),AND(#REF!=#REF!, F194&gt;=#REF!),AND(#REF!=#REF!, F194&gt;=#REF!))), "CR", " ")</f>
        <v>#REF!</v>
      </c>
      <c r="BF194" s="5" t="e">
        <f>IF(AND(B194="heptathlon", OR(AND(#REF!=#REF!, F194&gt;=#REF!), AND(#REF!=#REF!, F194&gt;=#REF!))), "CR", " ")</f>
        <v>#REF!</v>
      </c>
      <c r="BG194" s="5" t="e">
        <f>IF(AND(B194="decathlon", OR(AND(#REF!=#REF!, F194&gt;=#REF!), AND(#REF!=#REF!, F194&gt;=#REF!),AND(#REF!=#REF!, F194&gt;=#REF!))), "CR", " ")</f>
        <v>#REF!</v>
      </c>
    </row>
    <row r="195" spans="1:61" hidden="1">
      <c r="A195" s="1" t="s">
        <v>85</v>
      </c>
      <c r="B195" s="2" t="s">
        <v>105</v>
      </c>
      <c r="C195" s="1" t="s">
        <v>43</v>
      </c>
      <c r="D195" s="1" t="s">
        <v>44</v>
      </c>
      <c r="E195" s="6" t="s">
        <v>12</v>
      </c>
      <c r="F195" s="6" t="s">
        <v>223</v>
      </c>
      <c r="G195" s="10">
        <v>44701</v>
      </c>
      <c r="H195" s="2" t="s">
        <v>221</v>
      </c>
      <c r="I195" s="2" t="s">
        <v>222</v>
      </c>
      <c r="J195" s="5" t="e">
        <f>IF(AND(B195=100, OR(AND(#REF!=#REF!, F195&lt;=#REF!), AND(#REF!=#REF!, F195&lt;=#REF!), AND(#REF!=#REF!, F195&lt;=#REF!), AND(#REF!=#REF!, F195&lt;=#REF!), AND(#REF!=#REF!, F195&lt;=#REF!))), "CR", " ")</f>
        <v>#REF!</v>
      </c>
      <c r="K195" s="5" t="e">
        <f>IF(AND(B195=200, OR(AND(#REF!=#REF!, F195&lt;=#REF!), AND(#REF!=#REF!, F195&lt;=#REF!), AND(#REF!=#REF!, F195&lt;=#REF!), AND(#REF!=#REF!, F195&lt;=#REF!), AND(#REF!=#REF!, F195&lt;=#REF!))), "CR", " ")</f>
        <v>#REF!</v>
      </c>
      <c r="L195" s="5" t="e">
        <f>IF(AND(B195=300, OR(AND(#REF!=#REF!, F195&lt;=#REF!), AND(#REF!=#REF!, F195&lt;=#REF!))), "CR", " ")</f>
        <v>#REF!</v>
      </c>
      <c r="M195" s="5" t="e">
        <f>IF(AND(B195=400, OR(AND(#REF!=#REF!, F195&lt;=#REF!), AND(#REF!=#REF!, F195&lt;=#REF!), AND(#REF!=#REF!, F195&lt;=#REF!), AND(#REF!=#REF!, F195&lt;=#REF!))), "CR", " ")</f>
        <v>#REF!</v>
      </c>
      <c r="N195" s="5" t="e">
        <f>IF(AND(B195=800, OR(AND(#REF!=#REF!, F195&lt;=#REF!), AND(#REF!=#REF!, F195&lt;=#REF!), AND(#REF!=#REF!, F195&lt;=#REF!), AND(#REF!=#REF!, F195&lt;=#REF!), AND(#REF!=#REF!, F195&lt;=#REF!))), "CR", " ")</f>
        <v>#REF!</v>
      </c>
      <c r="O195" s="5" t="e">
        <f>IF(AND(B195=1000, OR(AND(#REF!=#REF!, F195&lt;=#REF!), AND(#REF!=#REF!, F195&lt;=#REF!))), "CR", " ")</f>
        <v>#REF!</v>
      </c>
      <c r="P195" s="5" t="e">
        <f>IF(AND(B195=1500, OR(AND(#REF!=#REF!, F195&lt;=#REF!), AND(#REF!=#REF!, F195&lt;=#REF!), AND(#REF!=#REF!, F195&lt;=#REF!), AND(#REF!=#REF!, F195&lt;=#REF!), AND(#REF!=#REF!, F195&lt;=#REF!))), "CR", " ")</f>
        <v>#REF!</v>
      </c>
      <c r="Q195" s="5" t="e">
        <f>IF(AND(B195="1600 (Mile)",OR(AND(#REF!=#REF!,F195&lt;=#REF!),AND(#REF!=#REF!,F195&lt;=#REF!),AND(#REF!=#REF!,F195&lt;=#REF!),AND(#REF!=#REF!,F195&lt;=#REF!))),"CR"," ")</f>
        <v>#REF!</v>
      </c>
      <c r="R195" s="5" t="e">
        <f>IF(AND(B195=3000, OR(AND(#REF!=#REF!, F195&lt;=#REF!), AND(#REF!=#REF!, F195&lt;=#REF!), AND(#REF!=#REF!, F195&lt;=#REF!), AND(#REF!=#REF!, F195&lt;=#REF!))), "CR", " ")</f>
        <v>#REF!</v>
      </c>
      <c r="S195" s="5" t="e">
        <f>IF(AND(B195=5000, OR(AND(#REF!=#REF!, F195&lt;=#REF!), AND(#REF!=#REF!, F195&lt;=#REF!))), "CR", " ")</f>
        <v>#REF!</v>
      </c>
      <c r="T195" s="4" t="e">
        <f>IF(AND(B195=10000, OR(AND(#REF!=#REF!, F195&lt;=#REF!), AND(#REF!=#REF!, F195&lt;=#REF!))), "CR", " ")</f>
        <v>#REF!</v>
      </c>
      <c r="U195" s="4" t="e">
        <f>IF(AND(B195="high jump", OR(AND(#REF!=#REF!, F195&gt;=#REF!), AND(#REF!=#REF!, F195&gt;=#REF!), AND(#REF!=#REF!, F195&gt;=#REF!), AND(#REF!=#REF!, F195&gt;=#REF!), AND(#REF!=#REF!, F195&gt;=#REF!))), "CR", " ")</f>
        <v>#REF!</v>
      </c>
      <c r="V195" s="4" t="e">
        <f>IF(AND(B195="long jump", OR(AND(#REF!=#REF!, F195&gt;=#REF!), AND(#REF!=#REF!, F195&gt;=#REF!), AND(#REF!=#REF!, F195&gt;=#REF!), AND(#REF!=#REF!, F195&gt;=#REF!), AND(#REF!=#REF!, F195&gt;=#REF!))), "CR", " ")</f>
        <v>#REF!</v>
      </c>
      <c r="W195" s="4" t="e">
        <f>IF(AND(B195="triple jump", OR(AND(#REF!=#REF!, F195&gt;=#REF!), AND(#REF!=#REF!, F195&gt;=#REF!), AND(#REF!=#REF!, F195&gt;=#REF!), AND(#REF!=#REF!, F195&gt;=#REF!), AND(#REF!=#REF!, F195&gt;=#REF!))), "CR", " ")</f>
        <v>#REF!</v>
      </c>
      <c r="X195" s="4" t="e">
        <f>IF(AND(B195="pole vault", OR(AND(#REF!=#REF!, F195&gt;=#REF!), AND(#REF!=#REF!, F195&gt;=#REF!), AND(#REF!=#REF!, F195&gt;=#REF!), AND(#REF!=#REF!, F195&gt;=#REF!), AND(#REF!=#REF!, F195&gt;=#REF!))), "CR", " ")</f>
        <v>#REF!</v>
      </c>
      <c r="Y195" s="4" t="e">
        <f>IF(AND(B195="discus 1",#REF! =#REF!, F195&gt;=#REF!), "CR", " ")</f>
        <v>#REF!</v>
      </c>
      <c r="Z195" s="4" t="e">
        <f>IF(AND(B195="discus 1.25",#REF! =#REF!, F195&gt;=#REF!), "CR", " ")</f>
        <v>#REF!</v>
      </c>
      <c r="AA195" s="4" t="e">
        <f>IF(AND(B195="discus 1.5",#REF! =#REF!, F195&gt;=#REF!), "CR", " ")</f>
        <v>#REF!</v>
      </c>
      <c r="AB195" s="4" t="e">
        <f>IF(AND(B195="discus 1.75",#REF! =#REF!, F195&gt;=#REF!), "CR", " ")</f>
        <v>#REF!</v>
      </c>
      <c r="AC195" s="4" t="e">
        <f>IF(AND(B195="discus 2",#REF! =#REF!, F195&gt;=#REF!), "CR", " ")</f>
        <v>#REF!</v>
      </c>
      <c r="AD195" s="4" t="e">
        <f>IF(AND(B195="hammer 4",#REF! =#REF!, F195&gt;=#REF!), "CR", " ")</f>
        <v>#REF!</v>
      </c>
      <c r="AE195" s="4" t="e">
        <f>IF(AND(B195="hammer 5",#REF! =#REF!, F195&gt;=#REF!), "CR", " ")</f>
        <v>#REF!</v>
      </c>
      <c r="AF195" s="4" t="e">
        <f>IF(AND(B195="hammer 6",#REF! =#REF!, F195&gt;=#REF!), "CR", " ")</f>
        <v>#REF!</v>
      </c>
      <c r="AG195" s="4" t="e">
        <f>IF(AND(B195="hammer 7.26",#REF! =#REF!, F195&gt;=#REF!), "CR", " ")</f>
        <v>#REF!</v>
      </c>
      <c r="AH195" s="4" t="e">
        <f>IF(AND(B195="javelin 400",#REF! =#REF!, F195&gt;=#REF!), "CR", " ")</f>
        <v>#REF!</v>
      </c>
      <c r="AI195" s="4" t="e">
        <f>IF(AND(B195="javelin 600",#REF! =#REF!, F195&gt;=#REF!), "CR", " ")</f>
        <v>#REF!</v>
      </c>
      <c r="AJ195" s="4" t="e">
        <f>IF(AND(B195="javelin 700",#REF! =#REF!, F195&gt;=#REF!), "CR", " ")</f>
        <v>#REF!</v>
      </c>
      <c r="AK195" s="4" t="e">
        <f>IF(AND(B195="javelin 800", OR(AND(#REF!=#REF!, F195&gt;=#REF!), AND(#REF!=#REF!, F195&gt;=#REF!))), "CR", " ")</f>
        <v>#REF!</v>
      </c>
      <c r="AL195" s="4" t="e">
        <f>IF(AND(B195="shot 3",#REF! =#REF!, F195&gt;=#REF!), "CR", " ")</f>
        <v>#REF!</v>
      </c>
      <c r="AM195" s="4" t="e">
        <f>IF(AND(B195="shot 4",#REF! =#REF!, F195&gt;=#REF!), "CR", " ")</f>
        <v>#REF!</v>
      </c>
      <c r="AN195" s="4" t="e">
        <f>IF(AND(B195="shot 5",#REF! =#REF!, F195&gt;=#REF!), "CR", " ")</f>
        <v>#REF!</v>
      </c>
      <c r="AO195" s="4" t="e">
        <f>IF(AND(B195="shot 6",#REF! =#REF!, F195&gt;=#REF!), "CR", " ")</f>
        <v>#REF!</v>
      </c>
      <c r="AP195" s="4" t="e">
        <f>IF(AND(B195="shot 7.26",#REF! =#REF!, F195&gt;=#REF!), "CR", " ")</f>
        <v>#REF!</v>
      </c>
      <c r="AQ195" s="4" t="e">
        <f>IF(AND(B195="60H",OR(AND(#REF!=#REF!,F195&lt;=#REF!),AND(#REF!=#REF!,F195&lt;=#REF!),AND(#REF!=#REF!,F195&lt;=#REF!),AND(#REF!=#REF!,F195&lt;=#REF!),AND(#REF!=#REF!,F195&lt;=#REF!))),"CR"," ")</f>
        <v>#REF!</v>
      </c>
      <c r="AR195" s="4" t="e">
        <f>IF(AND(B195="75H", AND(#REF!=#REF!, F195&lt;=#REF!)), "CR", " ")</f>
        <v>#REF!</v>
      </c>
      <c r="AS195" s="4" t="e">
        <f>IF(AND(B195="80H", AND(#REF!=#REF!, F195&lt;=#REF!)), "CR", " ")</f>
        <v>#REF!</v>
      </c>
      <c r="AT195" s="4" t="e">
        <f>IF(AND(B195="100H", AND(#REF!=#REF!, F195&lt;=#REF!)), "CR", " ")</f>
        <v>#REF!</v>
      </c>
      <c r="AU195" s="4" t="e">
        <f>IF(AND(B195="110H", OR(AND(#REF!=#REF!, F195&lt;=#REF!), AND(#REF!=#REF!, F195&lt;=#REF!))), "CR", " ")</f>
        <v>#REF!</v>
      </c>
      <c r="AV195" s="4" t="e">
        <f>IF(AND(B195="400H", OR(AND(#REF!=#REF!, F195&lt;=#REF!), AND(#REF!=#REF!, F195&lt;=#REF!), AND(#REF!=#REF!, F195&lt;=#REF!), AND(#REF!=#REF!, F195&lt;=#REF!))), "CR", " ")</f>
        <v>#REF!</v>
      </c>
      <c r="AW195" s="4" t="e">
        <f>IF(AND(B195="1500SC", AND(#REF!=#REF!, F195&lt;=#REF!)), "CR", " ")</f>
        <v>#REF!</v>
      </c>
      <c r="AX195" s="4" t="e">
        <f>IF(AND(B195="2000SC", OR(AND(#REF!=#REF!, F195&lt;=#REF!), AND(#REF!=#REF!, F195&lt;=#REF!))), "CR", " ")</f>
        <v>#REF!</v>
      </c>
      <c r="AY195" s="4" t="e">
        <f>IF(AND(B195="3000SC", OR(AND(#REF!=#REF!, F195&lt;=#REF!), AND(#REF!=#REF!, F195&lt;=#REF!))), "CR", " ")</f>
        <v>#REF!</v>
      </c>
      <c r="AZ195" s="5" t="e">
        <f>IF(AND(B195="4x100", OR(AND(#REF!=#REF!, F195&lt;=#REF!), AND(#REF!=#REF!, F195&lt;=#REF!), AND(#REF!=#REF!, F195&lt;=#REF!), AND(#REF!=#REF!, F195&lt;=#REF!), AND(#REF!=#REF!, F195&lt;=#REF!))), "CR", " ")</f>
        <v>#REF!</v>
      </c>
      <c r="BA195" s="5" t="e">
        <f>IF(AND(B195="4x200", OR(AND(#REF!=#REF!, F195&lt;=#REF!), AND(#REF!=#REF!, F195&lt;=#REF!), AND(#REF!=#REF!, F195&lt;=#REF!), AND(#REF!=#REF!, F195&lt;=#REF!), AND(#REF!=#REF!, F195&lt;=#REF!))), "CR", " ")</f>
        <v>#REF!</v>
      </c>
      <c r="BB195" s="5" t="e">
        <f>IF(AND(B195="4x300", AND(#REF!=#REF!, F195&lt;=#REF!)), "CR", " ")</f>
        <v>#REF!</v>
      </c>
      <c r="BC195" s="5" t="e">
        <f>IF(AND(B195="4x400", OR(AND(#REF!=#REF!, F195&lt;=#REF!), AND(#REF!=#REF!, F195&lt;=#REF!), AND(#REF!=#REF!, F195&lt;=#REF!), AND(#REF!=#REF!, F195&lt;=#REF!))), "CR", " ")</f>
        <v>#REF!</v>
      </c>
      <c r="BD195" s="5" t="e">
        <f>IF(AND(B195="3x800", OR(AND(#REF!=#REF!, F195&lt;=#REF!), AND(#REF!=#REF!, F195&lt;=#REF!), AND(#REF!=#REF!, F195&lt;=#REF!))), "CR", " ")</f>
        <v>#REF!</v>
      </c>
      <c r="BE195" s="5" t="e">
        <f>IF(AND(B195="pentathlon", OR(AND(#REF!=#REF!, F195&gt;=#REF!), AND(#REF!=#REF!, F195&gt;=#REF!),AND(#REF!=#REF!, F195&gt;=#REF!),AND(#REF!=#REF!, F195&gt;=#REF!))), "CR", " ")</f>
        <v>#REF!</v>
      </c>
      <c r="BF195" s="5" t="e">
        <f>IF(AND(B195="heptathlon", OR(AND(#REF!=#REF!, F195&gt;=#REF!), AND(#REF!=#REF!, F195&gt;=#REF!))), "CR", " ")</f>
        <v>#REF!</v>
      </c>
      <c r="BG195" s="5" t="e">
        <f>IF(AND(B195="decathlon", OR(AND(#REF!=#REF!, F195&gt;=#REF!), AND(#REF!=#REF!, F195&gt;=#REF!),AND(#REF!=#REF!, F195&gt;=#REF!))), "CR", " ")</f>
        <v>#REF!</v>
      </c>
    </row>
    <row r="196" spans="1:61" hidden="1">
      <c r="B196" s="20"/>
      <c r="C196" s="21"/>
      <c r="D196" s="21"/>
      <c r="E196" s="22"/>
      <c r="F196" s="23"/>
      <c r="G196" s="24"/>
      <c r="H196" s="21"/>
      <c r="I196" s="21"/>
      <c r="J196" s="21"/>
      <c r="K196" s="21"/>
      <c r="L196" s="21"/>
      <c r="M196" s="21"/>
      <c r="N196" s="19"/>
      <c r="O196" s="19"/>
      <c r="P196" s="19"/>
      <c r="Q196" s="19"/>
      <c r="R196" s="19"/>
      <c r="S196" s="19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</row>
    <row r="197" spans="1:61" hidden="1">
      <c r="A197" s="1" t="s">
        <v>85</v>
      </c>
      <c r="B197" s="2">
        <v>3000</v>
      </c>
      <c r="C197" s="1" t="s">
        <v>22</v>
      </c>
      <c r="D197" s="1" t="s">
        <v>0</v>
      </c>
      <c r="E197" s="6" t="s">
        <v>4</v>
      </c>
      <c r="F197" s="8" t="s">
        <v>338</v>
      </c>
      <c r="G197" s="10">
        <v>44755</v>
      </c>
      <c r="H197" s="1" t="s">
        <v>376</v>
      </c>
      <c r="I197" s="1" t="s">
        <v>389</v>
      </c>
      <c r="N197" s="1"/>
      <c r="O197" s="1"/>
      <c r="P197" s="1"/>
      <c r="Q197" s="1"/>
      <c r="R197" s="1"/>
      <c r="S197" s="1"/>
    </row>
    <row r="198" spans="1:61" hidden="1">
      <c r="B198" s="2">
        <v>3000</v>
      </c>
      <c r="C198" s="1" t="s">
        <v>308</v>
      </c>
      <c r="D198" s="1" t="s">
        <v>309</v>
      </c>
      <c r="E198" s="6" t="s">
        <v>4</v>
      </c>
      <c r="F198" s="8" t="s">
        <v>380</v>
      </c>
      <c r="G198" s="10">
        <v>44733</v>
      </c>
      <c r="H198" s="2" t="s">
        <v>373</v>
      </c>
      <c r="I198" s="2" t="s">
        <v>390</v>
      </c>
    </row>
    <row r="199" spans="1:61" hidden="1">
      <c r="B199" s="2">
        <v>3000</v>
      </c>
      <c r="C199" s="1" t="s">
        <v>120</v>
      </c>
      <c r="D199" s="1" t="s">
        <v>199</v>
      </c>
      <c r="E199" s="6" t="s">
        <v>8</v>
      </c>
      <c r="F199" s="8" t="s">
        <v>339</v>
      </c>
      <c r="G199" s="10">
        <v>44792</v>
      </c>
      <c r="H199" s="1" t="s">
        <v>336</v>
      </c>
      <c r="I199" s="1" t="s">
        <v>165</v>
      </c>
      <c r="N199" s="1"/>
      <c r="O199" s="1"/>
      <c r="P199" s="1"/>
      <c r="Q199" s="1"/>
      <c r="R199" s="1"/>
      <c r="S199" s="1"/>
    </row>
    <row r="200" spans="1:61" hidden="1">
      <c r="A200" s="1" t="e">
        <f>#REF!</f>
        <v>#REF!</v>
      </c>
      <c r="B200" s="2">
        <v>3000</v>
      </c>
      <c r="C200" s="13" t="s">
        <v>54</v>
      </c>
      <c r="D200" s="13" t="s">
        <v>119</v>
      </c>
      <c r="E200" s="6" t="s">
        <v>4</v>
      </c>
      <c r="F200" s="8" t="s">
        <v>370</v>
      </c>
      <c r="G200" s="10">
        <v>44793</v>
      </c>
      <c r="H200" s="2" t="s">
        <v>265</v>
      </c>
      <c r="I200" s="2" t="s">
        <v>208</v>
      </c>
      <c r="J200" s="5" t="e">
        <f>IF(AND(B200=100, OR(AND(#REF!=#REF!, F200&lt;=#REF!), AND(#REF!=#REF!, F200&lt;=#REF!), AND(#REF!=#REF!, F200&lt;=#REF!), AND(#REF!=#REF!, F200&lt;=#REF!), AND(#REF!=#REF!, F200&lt;=#REF!))), "CR", " ")</f>
        <v>#REF!</v>
      </c>
      <c r="K200" s="5" t="e">
        <f>IF(AND(B200=200, OR(AND(#REF!=#REF!, F200&lt;=#REF!), AND(#REF!=#REF!, F200&lt;=#REF!), AND(#REF!=#REF!, F200&lt;=#REF!), AND(#REF!=#REF!, F200&lt;=#REF!), AND(#REF!=#REF!, F200&lt;=#REF!))), "CR", " ")</f>
        <v>#REF!</v>
      </c>
      <c r="L200" s="5" t="e">
        <f>IF(AND(B200=300, OR(AND(#REF!=#REF!, F200&lt;=#REF!), AND(#REF!=#REF!, F200&lt;=#REF!))), "CR", " ")</f>
        <v>#REF!</v>
      </c>
      <c r="M200" s="5" t="e">
        <f>IF(AND(B200=400, OR(AND(#REF!=#REF!, F200&lt;=#REF!), AND(#REF!=#REF!, F200&lt;=#REF!), AND(#REF!=#REF!, F200&lt;=#REF!), AND(#REF!=#REF!, F200&lt;=#REF!))), "CR", " ")</f>
        <v>#REF!</v>
      </c>
      <c r="N200" s="5" t="e">
        <f>IF(AND(B200=800, OR(AND(#REF!=#REF!, F200&lt;=#REF!), AND(#REF!=#REF!, F200&lt;=#REF!), AND(#REF!=#REF!, F200&lt;=#REF!), AND(#REF!=#REF!, F200&lt;=#REF!), AND(#REF!=#REF!, F200&lt;=#REF!))), "CR", " ")</f>
        <v>#REF!</v>
      </c>
      <c r="O200" s="5" t="e">
        <f>IF(AND(B200=1000, OR(AND(#REF!=#REF!, F200&lt;=#REF!), AND(#REF!=#REF!, F200&lt;=#REF!))), "CR", " ")</f>
        <v>#REF!</v>
      </c>
      <c r="P200" s="5" t="e">
        <f>IF(AND(B200=1500, OR(AND(#REF!=#REF!, F200&lt;=#REF!), AND(#REF!=#REF!, F200&lt;=#REF!), AND(#REF!=#REF!, F200&lt;=#REF!), AND(#REF!=#REF!, F200&lt;=#REF!), AND(#REF!=#REF!, F200&lt;=#REF!))), "CR", " ")</f>
        <v>#REF!</v>
      </c>
      <c r="Q200" s="5" t="e">
        <f>IF(AND(B200="1600 (Mile)",OR(AND(#REF!=#REF!,F200&lt;=#REF!),AND(#REF!=#REF!,F200&lt;=#REF!),AND(#REF!=#REF!,F200&lt;=#REF!),AND(#REF!=#REF!,F200&lt;=#REF!))),"CR"," ")</f>
        <v>#REF!</v>
      </c>
      <c r="R200" s="5" t="e">
        <f>IF(AND(B200=3000, OR(AND(#REF!=#REF!, F200&lt;=#REF!), AND(#REF!=#REF!, F200&lt;=#REF!), AND(#REF!=#REF!, F200&lt;=#REF!), AND(#REF!=#REF!, F200&lt;=#REF!))), "CR", " ")</f>
        <v>#REF!</v>
      </c>
      <c r="S200" s="5" t="e">
        <f>IF(AND(B200=5000, OR(AND(#REF!=#REF!, F200&lt;=#REF!), AND(#REF!=#REF!, F200&lt;=#REF!))), "CR", " ")</f>
        <v>#REF!</v>
      </c>
      <c r="T200" s="4" t="e">
        <f>IF(AND(B200=10000, OR(AND(#REF!=#REF!, F200&lt;=#REF!), AND(#REF!=#REF!, F200&lt;=#REF!))), "CR", " ")</f>
        <v>#REF!</v>
      </c>
      <c r="U200" s="4" t="e">
        <f>IF(AND(B200="high jump", OR(AND(#REF!=#REF!, F200&gt;=#REF!), AND(#REF!=#REF!, F200&gt;=#REF!), AND(#REF!=#REF!, F200&gt;=#REF!), AND(#REF!=#REF!, F200&gt;=#REF!), AND(#REF!=#REF!, F200&gt;=#REF!))), "CR", " ")</f>
        <v>#REF!</v>
      </c>
      <c r="V200" s="4" t="e">
        <f>IF(AND(B200="long jump", OR(AND(#REF!=#REF!, F200&gt;=#REF!), AND(#REF!=#REF!, F200&gt;=#REF!), AND(#REF!=#REF!, F200&gt;=#REF!), AND(#REF!=#REF!, F200&gt;=#REF!), AND(#REF!=#REF!, F200&gt;=#REF!))), "CR", " ")</f>
        <v>#REF!</v>
      </c>
      <c r="W200" s="4" t="e">
        <f>IF(AND(B200="triple jump", OR(AND(#REF!=#REF!, F200&gt;=#REF!), AND(#REF!=#REF!, F200&gt;=#REF!), AND(#REF!=#REF!, F200&gt;=#REF!), AND(#REF!=#REF!, F200&gt;=#REF!), AND(#REF!=#REF!, F200&gt;=#REF!))), "CR", " ")</f>
        <v>#REF!</v>
      </c>
      <c r="X200" s="4" t="e">
        <f>IF(AND(B200="pole vault", OR(AND(#REF!=#REF!, F200&gt;=#REF!), AND(#REF!=#REF!, F200&gt;=#REF!), AND(#REF!=#REF!, F200&gt;=#REF!), AND(#REF!=#REF!, F200&gt;=#REF!), AND(#REF!=#REF!, F200&gt;=#REF!))), "CR", " ")</f>
        <v>#REF!</v>
      </c>
      <c r="Y200" s="4" t="e">
        <f>IF(AND(B200="discus 1",#REF! =#REF!, F200&gt;=#REF!), "CR", " ")</f>
        <v>#REF!</v>
      </c>
      <c r="Z200" s="4" t="e">
        <f>IF(AND(B200="discus 1.25",#REF! =#REF!, F200&gt;=#REF!), "CR", " ")</f>
        <v>#REF!</v>
      </c>
      <c r="AA200" s="4" t="e">
        <f>IF(AND(B200="discus 1.5",#REF! =#REF!, F200&gt;=#REF!), "CR", " ")</f>
        <v>#REF!</v>
      </c>
      <c r="AB200" s="4" t="e">
        <f>IF(AND(B200="discus 1.75",#REF! =#REF!, F200&gt;=#REF!), "CR", " ")</f>
        <v>#REF!</v>
      </c>
      <c r="AC200" s="4" t="e">
        <f>IF(AND(B200="discus 2",#REF! =#REF!, F200&gt;=#REF!), "CR", " ")</f>
        <v>#REF!</v>
      </c>
      <c r="AD200" s="4" t="e">
        <f>IF(AND(B200="hammer 4",#REF! =#REF!, F200&gt;=#REF!), "CR", " ")</f>
        <v>#REF!</v>
      </c>
      <c r="AE200" s="4" t="e">
        <f>IF(AND(B200="hammer 5",#REF! =#REF!, F200&gt;=#REF!), "CR", " ")</f>
        <v>#REF!</v>
      </c>
      <c r="AF200" s="4" t="e">
        <f>IF(AND(B200="hammer 6",#REF! =#REF!, F200&gt;=#REF!), "CR", " ")</f>
        <v>#REF!</v>
      </c>
      <c r="AG200" s="4" t="e">
        <f>IF(AND(B200="hammer 7.26",#REF! =#REF!, F200&gt;=#REF!), "CR", " ")</f>
        <v>#REF!</v>
      </c>
      <c r="AH200" s="4" t="e">
        <f>IF(AND(B200="javelin 400",#REF! =#REF!, F200&gt;=#REF!), "CR", " ")</f>
        <v>#REF!</v>
      </c>
      <c r="AI200" s="4" t="e">
        <f>IF(AND(B200="javelin 600",#REF! =#REF!, F200&gt;=#REF!), "CR", " ")</f>
        <v>#REF!</v>
      </c>
      <c r="AJ200" s="4" t="e">
        <f>IF(AND(B200="javelin 700",#REF! =#REF!, F200&gt;=#REF!), "CR", " ")</f>
        <v>#REF!</v>
      </c>
      <c r="AK200" s="4" t="e">
        <f>IF(AND(B200="javelin 800", OR(AND(#REF!=#REF!, F200&gt;=#REF!), AND(#REF!=#REF!, F200&gt;=#REF!))), "CR", " ")</f>
        <v>#REF!</v>
      </c>
      <c r="AL200" s="4" t="e">
        <f>IF(AND(B200="shot 3",#REF! =#REF!, F200&gt;=#REF!), "CR", " ")</f>
        <v>#REF!</v>
      </c>
      <c r="AM200" s="4" t="e">
        <f>IF(AND(B200="shot 4",#REF! =#REF!, F200&gt;=#REF!), "CR", " ")</f>
        <v>#REF!</v>
      </c>
      <c r="AN200" s="4" t="e">
        <f>IF(AND(B200="shot 5",#REF! =#REF!, F200&gt;=#REF!), "CR", " ")</f>
        <v>#REF!</v>
      </c>
      <c r="AO200" s="4" t="e">
        <f>IF(AND(B200="shot 6",#REF! =#REF!, F200&gt;=#REF!), "CR", " ")</f>
        <v>#REF!</v>
      </c>
      <c r="AP200" s="4" t="e">
        <f>IF(AND(B200="shot 7.26",#REF! =#REF!, F200&gt;=#REF!), "CR", " ")</f>
        <v>#REF!</v>
      </c>
      <c r="AQ200" s="4" t="e">
        <f>IF(AND(B200="60H",OR(AND(#REF!=#REF!,F200&lt;=#REF!),AND(#REF!=#REF!,F200&lt;=#REF!),AND(#REF!=#REF!,F200&lt;=#REF!),AND(#REF!=#REF!,F200&lt;=#REF!),AND(#REF!=#REF!,F200&lt;=#REF!))),"CR"," ")</f>
        <v>#REF!</v>
      </c>
      <c r="AR200" s="4" t="e">
        <f>IF(AND(B200="75H", AND(#REF!=#REF!, F200&lt;=#REF!)), "CR", " ")</f>
        <v>#REF!</v>
      </c>
      <c r="AS200" s="4" t="e">
        <f>IF(AND(B200="80H", AND(#REF!=#REF!, F200&lt;=#REF!)), "CR", " ")</f>
        <v>#REF!</v>
      </c>
      <c r="AT200" s="4" t="e">
        <f>IF(AND(B200="100H", AND(#REF!=#REF!, F200&lt;=#REF!)), "CR", " ")</f>
        <v>#REF!</v>
      </c>
      <c r="AU200" s="4" t="e">
        <f>IF(AND(B200="110H", OR(AND(#REF!=#REF!, F200&lt;=#REF!), AND(#REF!=#REF!, F200&lt;=#REF!))), "CR", " ")</f>
        <v>#REF!</v>
      </c>
      <c r="AV200" s="4" t="e">
        <f>IF(AND(B200="400H", OR(AND(#REF!=#REF!, F200&lt;=#REF!), AND(#REF!=#REF!, F200&lt;=#REF!), AND(#REF!=#REF!, F200&lt;=#REF!), AND(#REF!=#REF!, F200&lt;=#REF!))), "CR", " ")</f>
        <v>#REF!</v>
      </c>
      <c r="AW200" s="4" t="e">
        <f>IF(AND(B200="1500SC", AND(#REF!=#REF!, F200&lt;=#REF!)), "CR", " ")</f>
        <v>#REF!</v>
      </c>
      <c r="AX200" s="4" t="e">
        <f>IF(AND(B200="2000SC", OR(AND(#REF!=#REF!, F200&lt;=#REF!), AND(#REF!=#REF!, F200&lt;=#REF!))), "CR", " ")</f>
        <v>#REF!</v>
      </c>
      <c r="AY200" s="4" t="e">
        <f>IF(AND(B200="3000SC", OR(AND(#REF!=#REF!, F200&lt;=#REF!), AND(#REF!=#REF!, F200&lt;=#REF!))), "CR", " ")</f>
        <v>#REF!</v>
      </c>
      <c r="AZ200" s="5" t="e">
        <f>IF(AND(B200="4x100", OR(AND(#REF!=#REF!, F200&lt;=#REF!), AND(#REF!=#REF!, F200&lt;=#REF!), AND(#REF!=#REF!, F200&lt;=#REF!), AND(#REF!=#REF!, F200&lt;=#REF!), AND(#REF!=#REF!, F200&lt;=#REF!))), "CR", " ")</f>
        <v>#REF!</v>
      </c>
      <c r="BA200" s="5" t="e">
        <f>IF(AND(B200="4x200", OR(AND(#REF!=#REF!, F200&lt;=#REF!), AND(#REF!=#REF!, F200&lt;=#REF!), AND(#REF!=#REF!, F200&lt;=#REF!), AND(#REF!=#REF!, F200&lt;=#REF!), AND(#REF!=#REF!, F200&lt;=#REF!))), "CR", " ")</f>
        <v>#REF!</v>
      </c>
      <c r="BB200" s="5" t="e">
        <f>IF(AND(B200="4x300", AND(#REF!=#REF!, F200&lt;=#REF!)), "CR", " ")</f>
        <v>#REF!</v>
      </c>
      <c r="BC200" s="5" t="e">
        <f>IF(AND(B200="4x400", OR(AND(#REF!=#REF!, F200&lt;=#REF!), AND(#REF!=#REF!, F200&lt;=#REF!), AND(#REF!=#REF!, F200&lt;=#REF!), AND(#REF!=#REF!, F200&lt;=#REF!))), "CR", " ")</f>
        <v>#REF!</v>
      </c>
      <c r="BD200" s="5" t="e">
        <f>IF(AND(B200="3x800", OR(AND(#REF!=#REF!, F200&lt;=#REF!), AND(#REF!=#REF!, F200&lt;=#REF!), AND(#REF!=#REF!, F200&lt;=#REF!))), "CR", " ")</f>
        <v>#REF!</v>
      </c>
      <c r="BE200" s="5" t="e">
        <f>IF(AND(B200="pentathlon", OR(AND(#REF!=#REF!, F200&gt;=#REF!), AND(#REF!=#REF!, F200&gt;=#REF!),AND(#REF!=#REF!, F200&gt;=#REF!),AND(#REF!=#REF!, F200&gt;=#REF!))), "CR", " ")</f>
        <v>#REF!</v>
      </c>
      <c r="BF200" s="5" t="e">
        <f>IF(AND(B200="heptathlon", OR(AND(#REF!=#REF!, F200&gt;=#REF!), AND(#REF!=#REF!, F200&gt;=#REF!))), "CR", " ")</f>
        <v>#REF!</v>
      </c>
      <c r="BG200" s="5" t="e">
        <f>IF(AND(B200="decathlon", OR(AND(#REF!=#REF!, F200&gt;=#REF!), AND(#REF!=#REF!, F200&gt;=#REF!),AND(#REF!=#REF!, F200&gt;=#REF!))), "CR", " ")</f>
        <v>#REF!</v>
      </c>
    </row>
    <row r="201" spans="1:61">
      <c r="B201" s="2">
        <v>3000</v>
      </c>
      <c r="C201" s="1" t="s">
        <v>62</v>
      </c>
      <c r="D201" s="1" t="s">
        <v>63</v>
      </c>
      <c r="E201" s="6" t="s">
        <v>5</v>
      </c>
      <c r="F201" s="8" t="s">
        <v>340</v>
      </c>
      <c r="G201" s="10">
        <v>44792</v>
      </c>
      <c r="H201" s="1" t="s">
        <v>336</v>
      </c>
      <c r="I201" s="1" t="s">
        <v>165</v>
      </c>
      <c r="N201" s="1"/>
      <c r="O201" s="1"/>
      <c r="P201" s="1"/>
      <c r="Q201" s="1"/>
      <c r="R201" s="1"/>
      <c r="S201" s="1"/>
    </row>
    <row r="202" spans="1:61" hidden="1">
      <c r="A202" s="1" t="s">
        <v>85</v>
      </c>
      <c r="B202" s="2">
        <v>3000</v>
      </c>
      <c r="C202" s="1" t="s">
        <v>59</v>
      </c>
      <c r="D202" s="1" t="s">
        <v>106</v>
      </c>
      <c r="E202" s="6" t="s">
        <v>83</v>
      </c>
      <c r="F202" s="8" t="s">
        <v>158</v>
      </c>
      <c r="G202" s="10">
        <v>44675</v>
      </c>
      <c r="H202" s="2" t="s">
        <v>155</v>
      </c>
      <c r="I202" s="2" t="s">
        <v>156</v>
      </c>
      <c r="J202" s="5" t="e">
        <f>IF(AND(B202=100, OR(AND(#REF!=#REF!, F202&lt;=#REF!), AND(#REF!=#REF!, F202&lt;=#REF!), AND(#REF!=#REF!, F202&lt;=#REF!), AND(#REF!=#REF!, F202&lt;=#REF!), AND(#REF!=#REF!, F202&lt;=#REF!))), "CR", " ")</f>
        <v>#REF!</v>
      </c>
      <c r="K202" s="5" t="e">
        <f>IF(AND(B202=200, OR(AND(#REF!=#REF!, F202&lt;=#REF!), AND(#REF!=#REF!, F202&lt;=#REF!), AND(#REF!=#REF!, F202&lt;=#REF!), AND(#REF!=#REF!, F202&lt;=#REF!), AND(#REF!=#REF!, F202&lt;=#REF!))), "CR", " ")</f>
        <v>#REF!</v>
      </c>
      <c r="L202" s="5" t="e">
        <f>IF(AND(B202=300, OR(AND(#REF!=#REF!, F202&lt;=#REF!), AND(#REF!=#REF!, F202&lt;=#REF!))), "CR", " ")</f>
        <v>#REF!</v>
      </c>
      <c r="M202" s="5" t="e">
        <f>IF(AND(B202=400, OR(AND(#REF!=#REF!, F202&lt;=#REF!), AND(#REF!=#REF!, F202&lt;=#REF!), AND(#REF!=#REF!, F202&lt;=#REF!), AND(#REF!=#REF!, F202&lt;=#REF!))), "CR", " ")</f>
        <v>#REF!</v>
      </c>
      <c r="N202" s="5" t="e">
        <f>IF(AND(B202=800, OR(AND(#REF!=#REF!, F202&lt;=#REF!), AND(#REF!=#REF!, F202&lt;=#REF!), AND(#REF!=#REF!, F202&lt;=#REF!), AND(#REF!=#REF!, F202&lt;=#REF!), AND(#REF!=#REF!, F202&lt;=#REF!))), "CR", " ")</f>
        <v>#REF!</v>
      </c>
      <c r="O202" s="5" t="e">
        <f>IF(AND(B202=1000, OR(AND(#REF!=#REF!, F202&lt;=#REF!), AND(#REF!=#REF!, F202&lt;=#REF!))), "CR", " ")</f>
        <v>#REF!</v>
      </c>
      <c r="P202" s="5" t="e">
        <f>IF(AND(B202=1500, OR(AND(#REF!=#REF!, F202&lt;=#REF!), AND(#REF!=#REF!, F202&lt;=#REF!), AND(#REF!=#REF!, F202&lt;=#REF!), AND(#REF!=#REF!, F202&lt;=#REF!), AND(#REF!=#REF!, F202&lt;=#REF!))), "CR", " ")</f>
        <v>#REF!</v>
      </c>
      <c r="Q202" s="5" t="e">
        <f>IF(AND(B202="1600 (Mile)",OR(AND(#REF!=#REF!,F202&lt;=#REF!),AND(#REF!=#REF!,F202&lt;=#REF!),AND(#REF!=#REF!,F202&lt;=#REF!),AND(#REF!=#REF!,F202&lt;=#REF!))),"CR"," ")</f>
        <v>#REF!</v>
      </c>
      <c r="R202" s="5" t="e">
        <f>IF(AND(B202=3000, OR(AND(#REF!=#REF!, F202&lt;=#REF!), AND(#REF!=#REF!, F202&lt;=#REF!), AND(#REF!=#REF!, F202&lt;=#REF!), AND(#REF!=#REF!, F202&lt;=#REF!))), "CR", " ")</f>
        <v>#REF!</v>
      </c>
      <c r="S202" s="5" t="e">
        <f>IF(AND(B202=5000, OR(AND(#REF!=#REF!, F202&lt;=#REF!), AND(#REF!=#REF!, F202&lt;=#REF!))), "CR", " ")</f>
        <v>#REF!</v>
      </c>
      <c r="T202" s="4" t="e">
        <f>IF(AND(B202=10000, OR(AND(#REF!=#REF!, F202&lt;=#REF!), AND(#REF!=#REF!, F202&lt;=#REF!))), "CR", " ")</f>
        <v>#REF!</v>
      </c>
      <c r="U202" s="4" t="e">
        <f>IF(AND(B202="high jump", OR(AND(#REF!=#REF!, F202&gt;=#REF!), AND(#REF!=#REF!, F202&gt;=#REF!), AND(#REF!=#REF!, F202&gt;=#REF!), AND(#REF!=#REF!, F202&gt;=#REF!), AND(#REF!=#REF!, F202&gt;=#REF!))), "CR", " ")</f>
        <v>#REF!</v>
      </c>
      <c r="V202" s="4" t="e">
        <f>IF(AND(B202="long jump", OR(AND(#REF!=#REF!, F202&gt;=#REF!), AND(#REF!=#REF!, F202&gt;=#REF!), AND(#REF!=#REF!, F202&gt;=#REF!), AND(#REF!=#REF!, F202&gt;=#REF!), AND(#REF!=#REF!, F202&gt;=#REF!))), "CR", " ")</f>
        <v>#REF!</v>
      </c>
      <c r="W202" s="4" t="e">
        <f>IF(AND(B202="triple jump", OR(AND(#REF!=#REF!, F202&gt;=#REF!), AND(#REF!=#REF!, F202&gt;=#REF!), AND(#REF!=#REF!, F202&gt;=#REF!), AND(#REF!=#REF!, F202&gt;=#REF!), AND(#REF!=#REF!, F202&gt;=#REF!))), "CR", " ")</f>
        <v>#REF!</v>
      </c>
      <c r="X202" s="4" t="e">
        <f>IF(AND(B202="pole vault", OR(AND(#REF!=#REF!, F202&gt;=#REF!), AND(#REF!=#REF!, F202&gt;=#REF!), AND(#REF!=#REF!, F202&gt;=#REF!), AND(#REF!=#REF!, F202&gt;=#REF!), AND(#REF!=#REF!, F202&gt;=#REF!))), "CR", " ")</f>
        <v>#REF!</v>
      </c>
      <c r="Y202" s="4" t="e">
        <f>IF(AND(B202="discus 1",#REF! =#REF!, F202&gt;=#REF!), "CR", " ")</f>
        <v>#REF!</v>
      </c>
      <c r="Z202" s="4" t="e">
        <f>IF(AND(B202="discus 1.25",#REF! =#REF!, F202&gt;=#REF!), "CR", " ")</f>
        <v>#REF!</v>
      </c>
      <c r="AA202" s="4" t="e">
        <f>IF(AND(B202="discus 1.5",#REF! =#REF!, F202&gt;=#REF!), "CR", " ")</f>
        <v>#REF!</v>
      </c>
      <c r="AB202" s="4" t="e">
        <f>IF(AND(B202="discus 1.75",#REF! =#REF!, F202&gt;=#REF!), "CR", " ")</f>
        <v>#REF!</v>
      </c>
      <c r="AC202" s="4" t="e">
        <f>IF(AND(B202="discus 2",#REF! =#REF!, F202&gt;=#REF!), "CR", " ")</f>
        <v>#REF!</v>
      </c>
      <c r="AD202" s="4" t="e">
        <f>IF(AND(B202="hammer 4",#REF! =#REF!, F202&gt;=#REF!), "CR", " ")</f>
        <v>#REF!</v>
      </c>
      <c r="AE202" s="4" t="e">
        <f>IF(AND(B202="hammer 5",#REF! =#REF!, F202&gt;=#REF!), "CR", " ")</f>
        <v>#REF!</v>
      </c>
      <c r="AF202" s="4" t="e">
        <f>IF(AND(B202="hammer 6",#REF! =#REF!, F202&gt;=#REF!), "CR", " ")</f>
        <v>#REF!</v>
      </c>
      <c r="AG202" s="4" t="e">
        <f>IF(AND(B202="hammer 7.26",#REF! =#REF!, F202&gt;=#REF!), "CR", " ")</f>
        <v>#REF!</v>
      </c>
      <c r="AH202" s="4" t="e">
        <f>IF(AND(B202="javelin 400",#REF! =#REF!, F202&gt;=#REF!), "CR", " ")</f>
        <v>#REF!</v>
      </c>
      <c r="AI202" s="4" t="e">
        <f>IF(AND(B202="javelin 600",#REF! =#REF!, F202&gt;=#REF!), "CR", " ")</f>
        <v>#REF!</v>
      </c>
      <c r="AJ202" s="4" t="e">
        <f>IF(AND(B202="javelin 700",#REF! =#REF!, F202&gt;=#REF!), "CR", " ")</f>
        <v>#REF!</v>
      </c>
      <c r="AK202" s="4" t="e">
        <f>IF(AND(B202="javelin 800", OR(AND(#REF!=#REF!, F202&gt;=#REF!), AND(#REF!=#REF!, F202&gt;=#REF!))), "CR", " ")</f>
        <v>#REF!</v>
      </c>
      <c r="AL202" s="4" t="e">
        <f>IF(AND(B202="shot 3",#REF! =#REF!, F202&gt;=#REF!), "CR", " ")</f>
        <v>#REF!</v>
      </c>
      <c r="AM202" s="4" t="e">
        <f>IF(AND(B202="shot 4",#REF! =#REF!, F202&gt;=#REF!), "CR", " ")</f>
        <v>#REF!</v>
      </c>
      <c r="AN202" s="4" t="e">
        <f>IF(AND(B202="shot 5",#REF! =#REF!, F202&gt;=#REF!), "CR", " ")</f>
        <v>#REF!</v>
      </c>
      <c r="AO202" s="4" t="e">
        <f>IF(AND(B202="shot 6",#REF! =#REF!, F202&gt;=#REF!), "CR", " ")</f>
        <v>#REF!</v>
      </c>
      <c r="AP202" s="4" t="e">
        <f>IF(AND(B202="shot 7.26",#REF! =#REF!, F202&gt;=#REF!), "CR", " ")</f>
        <v>#REF!</v>
      </c>
      <c r="AQ202" s="4" t="e">
        <f>IF(AND(B202="60H",OR(AND(#REF!=#REF!,F202&lt;=#REF!),AND(#REF!=#REF!,F202&lt;=#REF!),AND(#REF!=#REF!,F202&lt;=#REF!),AND(#REF!=#REF!,F202&lt;=#REF!),AND(#REF!=#REF!,F202&lt;=#REF!))),"CR"," ")</f>
        <v>#REF!</v>
      </c>
      <c r="AR202" s="4" t="e">
        <f>IF(AND(B202="75H", AND(#REF!=#REF!, F202&lt;=#REF!)), "CR", " ")</f>
        <v>#REF!</v>
      </c>
      <c r="AS202" s="4" t="e">
        <f>IF(AND(B202="80H", AND(#REF!=#REF!, F202&lt;=#REF!)), "CR", " ")</f>
        <v>#REF!</v>
      </c>
      <c r="AT202" s="4" t="e">
        <f>IF(AND(B202="100H", AND(#REF!=#REF!, F202&lt;=#REF!)), "CR", " ")</f>
        <v>#REF!</v>
      </c>
      <c r="AU202" s="4" t="e">
        <f>IF(AND(B202="110H", OR(AND(#REF!=#REF!, F202&lt;=#REF!), AND(#REF!=#REF!, F202&lt;=#REF!))), "CR", " ")</f>
        <v>#REF!</v>
      </c>
      <c r="AV202" s="4" t="e">
        <f>IF(AND(B202="400H", OR(AND(#REF!=#REF!, F202&lt;=#REF!), AND(#REF!=#REF!, F202&lt;=#REF!), AND(#REF!=#REF!, F202&lt;=#REF!), AND(#REF!=#REF!, F202&lt;=#REF!))), "CR", " ")</f>
        <v>#REF!</v>
      </c>
      <c r="AW202" s="4" t="e">
        <f>IF(AND(B202="1500SC", AND(#REF!=#REF!, F202&lt;=#REF!)), "CR", " ")</f>
        <v>#REF!</v>
      </c>
      <c r="AX202" s="4" t="e">
        <f>IF(AND(B202="2000SC", OR(AND(#REF!=#REF!, F202&lt;=#REF!), AND(#REF!=#REF!, F202&lt;=#REF!))), "CR", " ")</f>
        <v>#REF!</v>
      </c>
      <c r="AY202" s="4" t="e">
        <f>IF(AND(B202="3000SC", OR(AND(#REF!=#REF!, F202&lt;=#REF!), AND(#REF!=#REF!, F202&lt;=#REF!))), "CR", " ")</f>
        <v>#REF!</v>
      </c>
      <c r="AZ202" s="5" t="e">
        <f>IF(AND(B202="4x100", OR(AND(#REF!=#REF!, F202&lt;=#REF!), AND(#REF!=#REF!, F202&lt;=#REF!), AND(#REF!=#REF!, F202&lt;=#REF!), AND(#REF!=#REF!, F202&lt;=#REF!), AND(#REF!=#REF!, F202&lt;=#REF!))), "CR", " ")</f>
        <v>#REF!</v>
      </c>
      <c r="BA202" s="5" t="e">
        <f>IF(AND(B202="4x200", OR(AND(#REF!=#REF!, F202&lt;=#REF!), AND(#REF!=#REF!, F202&lt;=#REF!), AND(#REF!=#REF!, F202&lt;=#REF!), AND(#REF!=#REF!, F202&lt;=#REF!), AND(#REF!=#REF!, F202&lt;=#REF!))), "CR", " ")</f>
        <v>#REF!</v>
      </c>
      <c r="BB202" s="5" t="e">
        <f>IF(AND(B202="4x300", AND(#REF!=#REF!, F202&lt;=#REF!)), "CR", " ")</f>
        <v>#REF!</v>
      </c>
      <c r="BC202" s="5" t="e">
        <f>IF(AND(B202="4x400", OR(AND(#REF!=#REF!, F202&lt;=#REF!), AND(#REF!=#REF!, F202&lt;=#REF!), AND(#REF!=#REF!, F202&lt;=#REF!), AND(#REF!=#REF!, F202&lt;=#REF!))), "CR", " ")</f>
        <v>#REF!</v>
      </c>
      <c r="BD202" s="5" t="e">
        <f>IF(AND(B202="3x800", OR(AND(#REF!=#REF!, F202&lt;=#REF!), AND(#REF!=#REF!, F202&lt;=#REF!), AND(#REF!=#REF!, F202&lt;=#REF!))), "CR", " ")</f>
        <v>#REF!</v>
      </c>
      <c r="BE202" s="5" t="e">
        <f>IF(AND(B202="pentathlon", OR(AND(#REF!=#REF!, F202&gt;=#REF!), AND(#REF!=#REF!, F202&gt;=#REF!),AND(#REF!=#REF!, F202&gt;=#REF!),AND(#REF!=#REF!, F202&gt;=#REF!))), "CR", " ")</f>
        <v>#REF!</v>
      </c>
      <c r="BF202" s="5" t="e">
        <f>IF(AND(B202="heptathlon", OR(AND(#REF!=#REF!, F202&gt;=#REF!), AND(#REF!=#REF!, F202&gt;=#REF!))), "CR", " ")</f>
        <v>#REF!</v>
      </c>
      <c r="BG202" s="5" t="e">
        <f>IF(AND(B202="decathlon", OR(AND(#REF!=#REF!, F202&gt;=#REF!), AND(#REF!=#REF!, F202&gt;=#REF!),AND(#REF!=#REF!, F202&gt;=#REF!))), "CR", " ")</f>
        <v>#REF!</v>
      </c>
    </row>
    <row r="203" spans="1:61">
      <c r="A203" s="1" t="s">
        <v>85</v>
      </c>
      <c r="B203" s="2">
        <v>3000</v>
      </c>
      <c r="C203" s="1" t="s">
        <v>58</v>
      </c>
      <c r="D203" s="1" t="s">
        <v>63</v>
      </c>
      <c r="E203" s="6" t="s">
        <v>5</v>
      </c>
      <c r="F203" s="8" t="s">
        <v>335</v>
      </c>
      <c r="G203" s="10">
        <v>44792</v>
      </c>
      <c r="H203" s="1" t="s">
        <v>336</v>
      </c>
      <c r="I203" s="1" t="s">
        <v>165</v>
      </c>
      <c r="N203" s="1"/>
      <c r="O203" s="1"/>
      <c r="P203" s="1"/>
      <c r="Q203" s="1"/>
      <c r="R203" s="1"/>
      <c r="S203" s="1"/>
    </row>
    <row r="204" spans="1:61" hidden="1">
      <c r="A204" s="1" t="s">
        <v>85</v>
      </c>
      <c r="B204" s="2">
        <v>3000</v>
      </c>
      <c r="C204" s="1" t="s">
        <v>43</v>
      </c>
      <c r="D204" s="1" t="s">
        <v>44</v>
      </c>
      <c r="E204" s="6" t="s">
        <v>12</v>
      </c>
      <c r="F204" s="8" t="s">
        <v>159</v>
      </c>
      <c r="G204" s="10">
        <v>44675</v>
      </c>
      <c r="H204" s="2" t="s">
        <v>155</v>
      </c>
      <c r="I204" s="2" t="s">
        <v>160</v>
      </c>
      <c r="J204" s="5" t="e">
        <f>IF(AND(B204=100, OR(AND(#REF!=#REF!, F204&lt;=#REF!), AND(#REF!=#REF!, F204&lt;=#REF!), AND(#REF!=#REF!, F204&lt;=#REF!), AND(#REF!=#REF!, F204&lt;=#REF!), AND(#REF!=#REF!, F204&lt;=#REF!))), "CR", " ")</f>
        <v>#REF!</v>
      </c>
      <c r="K204" s="5" t="e">
        <f>IF(AND(B204=200, OR(AND(#REF!=#REF!, F204&lt;=#REF!), AND(#REF!=#REF!, F204&lt;=#REF!), AND(#REF!=#REF!, F204&lt;=#REF!), AND(#REF!=#REF!, F204&lt;=#REF!), AND(#REF!=#REF!, F204&lt;=#REF!))), "CR", " ")</f>
        <v>#REF!</v>
      </c>
      <c r="L204" s="5" t="e">
        <f>IF(AND(B204=300, OR(AND(#REF!=#REF!, F204&lt;=#REF!), AND(#REF!=#REF!, F204&lt;=#REF!))), "CR", " ")</f>
        <v>#REF!</v>
      </c>
      <c r="M204" s="5" t="e">
        <f>IF(AND(B204=400, OR(AND(#REF!=#REF!, F204&lt;=#REF!), AND(#REF!=#REF!, F204&lt;=#REF!), AND(#REF!=#REF!, F204&lt;=#REF!), AND(#REF!=#REF!, F204&lt;=#REF!))), "CR", " ")</f>
        <v>#REF!</v>
      </c>
      <c r="N204" s="5" t="e">
        <f>IF(AND(B204=800, OR(AND(#REF!=#REF!, F204&lt;=#REF!), AND(#REF!=#REF!, F204&lt;=#REF!), AND(#REF!=#REF!, F204&lt;=#REF!), AND(#REF!=#REF!, F204&lt;=#REF!), AND(#REF!=#REF!, F204&lt;=#REF!))), "CR", " ")</f>
        <v>#REF!</v>
      </c>
      <c r="O204" s="5" t="e">
        <f>IF(AND(B204=1000, OR(AND(#REF!=#REF!, F204&lt;=#REF!), AND(#REF!=#REF!, F204&lt;=#REF!))), "CR", " ")</f>
        <v>#REF!</v>
      </c>
      <c r="P204" s="5" t="e">
        <f>IF(AND(B204=1500, OR(AND(#REF!=#REF!, F204&lt;=#REF!), AND(#REF!=#REF!, F204&lt;=#REF!), AND(#REF!=#REF!, F204&lt;=#REF!), AND(#REF!=#REF!, F204&lt;=#REF!), AND(#REF!=#REF!, F204&lt;=#REF!))), "CR", " ")</f>
        <v>#REF!</v>
      </c>
      <c r="Q204" s="5" t="e">
        <f>IF(AND(B204="1600 (Mile)",OR(AND(#REF!=#REF!,F204&lt;=#REF!),AND(#REF!=#REF!,F204&lt;=#REF!),AND(#REF!=#REF!,F204&lt;=#REF!),AND(#REF!=#REF!,F204&lt;=#REF!))),"CR"," ")</f>
        <v>#REF!</v>
      </c>
      <c r="R204" s="5" t="e">
        <f>IF(AND(B204=3000, OR(AND(#REF!=#REF!, F204&lt;=#REF!), AND(#REF!=#REF!, F204&lt;=#REF!), AND(#REF!=#REF!, F204&lt;=#REF!), AND(#REF!=#REF!, F204&lt;=#REF!))), "CR", " ")</f>
        <v>#REF!</v>
      </c>
      <c r="S204" s="5" t="e">
        <f>IF(AND(B204=5000, OR(AND(#REF!=#REF!, F204&lt;=#REF!), AND(#REF!=#REF!, F204&lt;=#REF!))), "CR", " ")</f>
        <v>#REF!</v>
      </c>
      <c r="T204" s="4" t="e">
        <f>IF(AND(B204=10000, OR(AND(#REF!=#REF!, F204&lt;=#REF!), AND(#REF!=#REF!, F204&lt;=#REF!))), "CR", " ")</f>
        <v>#REF!</v>
      </c>
      <c r="U204" s="4" t="e">
        <f>IF(AND(B204="high jump", OR(AND(#REF!=#REF!, F204&gt;=#REF!), AND(#REF!=#REF!, F204&gt;=#REF!), AND(#REF!=#REF!, F204&gt;=#REF!), AND(#REF!=#REF!, F204&gt;=#REF!), AND(#REF!=#REF!, F204&gt;=#REF!))), "CR", " ")</f>
        <v>#REF!</v>
      </c>
      <c r="V204" s="4" t="e">
        <f>IF(AND(B204="long jump", OR(AND(#REF!=#REF!, F204&gt;=#REF!), AND(#REF!=#REF!, F204&gt;=#REF!), AND(#REF!=#REF!, F204&gt;=#REF!), AND(#REF!=#REF!, F204&gt;=#REF!), AND(#REF!=#REF!, F204&gt;=#REF!))), "CR", " ")</f>
        <v>#REF!</v>
      </c>
      <c r="W204" s="4" t="e">
        <f>IF(AND(B204="triple jump", OR(AND(#REF!=#REF!, F204&gt;=#REF!), AND(#REF!=#REF!, F204&gt;=#REF!), AND(#REF!=#REF!, F204&gt;=#REF!), AND(#REF!=#REF!, F204&gt;=#REF!), AND(#REF!=#REF!, F204&gt;=#REF!))), "CR", " ")</f>
        <v>#REF!</v>
      </c>
      <c r="X204" s="4" t="e">
        <f>IF(AND(B204="pole vault", OR(AND(#REF!=#REF!, F204&gt;=#REF!), AND(#REF!=#REF!, F204&gt;=#REF!), AND(#REF!=#REF!, F204&gt;=#REF!), AND(#REF!=#REF!, F204&gt;=#REF!), AND(#REF!=#REF!, F204&gt;=#REF!))), "CR", " ")</f>
        <v>#REF!</v>
      </c>
      <c r="Y204" s="4" t="e">
        <f>IF(AND(B204="discus 1",#REF! =#REF!, F204&gt;=#REF!), "CR", " ")</f>
        <v>#REF!</v>
      </c>
      <c r="Z204" s="4" t="e">
        <f>IF(AND(B204="discus 1.25",#REF! =#REF!, F204&gt;=#REF!), "CR", " ")</f>
        <v>#REF!</v>
      </c>
      <c r="AA204" s="4" t="e">
        <f>IF(AND(B204="discus 1.5",#REF! =#REF!, F204&gt;=#REF!), "CR", " ")</f>
        <v>#REF!</v>
      </c>
      <c r="AB204" s="4" t="e">
        <f>IF(AND(B204="discus 1.75",#REF! =#REF!, F204&gt;=#REF!), "CR", " ")</f>
        <v>#REF!</v>
      </c>
      <c r="AC204" s="4" t="e">
        <f>IF(AND(B204="discus 2",#REF! =#REF!, F204&gt;=#REF!), "CR", " ")</f>
        <v>#REF!</v>
      </c>
      <c r="AD204" s="4" t="e">
        <f>IF(AND(B204="hammer 4",#REF! =#REF!, F204&gt;=#REF!), "CR", " ")</f>
        <v>#REF!</v>
      </c>
      <c r="AE204" s="4" t="e">
        <f>IF(AND(B204="hammer 5",#REF! =#REF!, F204&gt;=#REF!), "CR", " ")</f>
        <v>#REF!</v>
      </c>
      <c r="AF204" s="4" t="e">
        <f>IF(AND(B204="hammer 6",#REF! =#REF!, F204&gt;=#REF!), "CR", " ")</f>
        <v>#REF!</v>
      </c>
      <c r="AG204" s="4" t="e">
        <f>IF(AND(B204="hammer 7.26",#REF! =#REF!, F204&gt;=#REF!), "CR", " ")</f>
        <v>#REF!</v>
      </c>
      <c r="AH204" s="4" t="e">
        <f>IF(AND(B204="javelin 400",#REF! =#REF!, F204&gt;=#REF!), "CR", " ")</f>
        <v>#REF!</v>
      </c>
      <c r="AI204" s="4" t="e">
        <f>IF(AND(B204="javelin 600",#REF! =#REF!, F204&gt;=#REF!), "CR", " ")</f>
        <v>#REF!</v>
      </c>
      <c r="AJ204" s="4" t="e">
        <f>IF(AND(B204="javelin 700",#REF! =#REF!, F204&gt;=#REF!), "CR", " ")</f>
        <v>#REF!</v>
      </c>
      <c r="AK204" s="4" t="e">
        <f>IF(AND(B204="javelin 800", OR(AND(#REF!=#REF!, F204&gt;=#REF!), AND(#REF!=#REF!, F204&gt;=#REF!))), "CR", " ")</f>
        <v>#REF!</v>
      </c>
      <c r="AL204" s="4" t="e">
        <f>IF(AND(B204="shot 3",#REF! =#REF!, F204&gt;=#REF!), "CR", " ")</f>
        <v>#REF!</v>
      </c>
      <c r="AM204" s="4" t="e">
        <f>IF(AND(B204="shot 4",#REF! =#REF!, F204&gt;=#REF!), "CR", " ")</f>
        <v>#REF!</v>
      </c>
      <c r="AN204" s="4" t="e">
        <f>IF(AND(B204="shot 5",#REF! =#REF!, F204&gt;=#REF!), "CR", " ")</f>
        <v>#REF!</v>
      </c>
      <c r="AO204" s="4" t="e">
        <f>IF(AND(B204="shot 6",#REF! =#REF!, F204&gt;=#REF!), "CR", " ")</f>
        <v>#REF!</v>
      </c>
      <c r="AP204" s="4" t="e">
        <f>IF(AND(B204="shot 7.26",#REF! =#REF!, F204&gt;=#REF!), "CR", " ")</f>
        <v>#REF!</v>
      </c>
      <c r="AQ204" s="4" t="e">
        <f>IF(AND(B204="60H",OR(AND(#REF!=#REF!,F204&lt;=#REF!),AND(#REF!=#REF!,F204&lt;=#REF!),AND(#REF!=#REF!,F204&lt;=#REF!),AND(#REF!=#REF!,F204&lt;=#REF!),AND(#REF!=#REF!,F204&lt;=#REF!))),"CR"," ")</f>
        <v>#REF!</v>
      </c>
      <c r="AR204" s="4" t="e">
        <f>IF(AND(B204="75H", AND(#REF!=#REF!, F204&lt;=#REF!)), "CR", " ")</f>
        <v>#REF!</v>
      </c>
      <c r="AS204" s="4" t="e">
        <f>IF(AND(B204="80H", AND(#REF!=#REF!, F204&lt;=#REF!)), "CR", " ")</f>
        <v>#REF!</v>
      </c>
      <c r="AT204" s="4" t="e">
        <f>IF(AND(B204="100H", AND(#REF!=#REF!, F204&lt;=#REF!)), "CR", " ")</f>
        <v>#REF!</v>
      </c>
      <c r="AU204" s="4" t="e">
        <f>IF(AND(B204="110H", OR(AND(#REF!=#REF!, F204&lt;=#REF!), AND(#REF!=#REF!, F204&lt;=#REF!))), "CR", " ")</f>
        <v>#REF!</v>
      </c>
      <c r="AV204" s="4" t="e">
        <f>IF(AND(B204="400H", OR(AND(#REF!=#REF!, F204&lt;=#REF!), AND(#REF!=#REF!, F204&lt;=#REF!), AND(#REF!=#REF!, F204&lt;=#REF!), AND(#REF!=#REF!, F204&lt;=#REF!))), "CR", " ")</f>
        <v>#REF!</v>
      </c>
      <c r="AW204" s="4" t="e">
        <f>IF(AND(B204="1500SC", AND(#REF!=#REF!, F204&lt;=#REF!)), "CR", " ")</f>
        <v>#REF!</v>
      </c>
      <c r="AX204" s="4" t="e">
        <f>IF(AND(B204="2000SC", OR(AND(#REF!=#REF!, F204&lt;=#REF!), AND(#REF!=#REF!, F204&lt;=#REF!))), "CR", " ")</f>
        <v>#REF!</v>
      </c>
      <c r="AY204" s="4" t="e">
        <f>IF(AND(B204="3000SC", OR(AND(#REF!=#REF!, F204&lt;=#REF!), AND(#REF!=#REF!, F204&lt;=#REF!))), "CR", " ")</f>
        <v>#REF!</v>
      </c>
      <c r="AZ204" s="5" t="e">
        <f>IF(AND(B204="4x100", OR(AND(#REF!=#REF!, F204&lt;=#REF!), AND(#REF!=#REF!, F204&lt;=#REF!), AND(#REF!=#REF!, F204&lt;=#REF!), AND(#REF!=#REF!, F204&lt;=#REF!), AND(#REF!=#REF!, F204&lt;=#REF!))), "CR", " ")</f>
        <v>#REF!</v>
      </c>
      <c r="BA204" s="5" t="e">
        <f>IF(AND(B204="4x200", OR(AND(#REF!=#REF!, F204&lt;=#REF!), AND(#REF!=#REF!, F204&lt;=#REF!), AND(#REF!=#REF!, F204&lt;=#REF!), AND(#REF!=#REF!, F204&lt;=#REF!), AND(#REF!=#REF!, F204&lt;=#REF!))), "CR", " ")</f>
        <v>#REF!</v>
      </c>
      <c r="BB204" s="5" t="e">
        <f>IF(AND(B204="4x300", AND(#REF!=#REF!, F204&lt;=#REF!)), "CR", " ")</f>
        <v>#REF!</v>
      </c>
      <c r="BC204" s="5" t="e">
        <f>IF(AND(B204="4x400", OR(AND(#REF!=#REF!, F204&lt;=#REF!), AND(#REF!=#REF!, F204&lt;=#REF!), AND(#REF!=#REF!, F204&lt;=#REF!), AND(#REF!=#REF!, F204&lt;=#REF!))), "CR", " ")</f>
        <v>#REF!</v>
      </c>
      <c r="BD204" s="5" t="e">
        <f>IF(AND(B204="3x800", OR(AND(#REF!=#REF!, F204&lt;=#REF!), AND(#REF!=#REF!, F204&lt;=#REF!), AND(#REF!=#REF!, F204&lt;=#REF!))), "CR", " ")</f>
        <v>#REF!</v>
      </c>
      <c r="BE204" s="5" t="e">
        <f>IF(AND(B204="pentathlon", OR(AND(#REF!=#REF!, F204&gt;=#REF!), AND(#REF!=#REF!, F204&gt;=#REF!),AND(#REF!=#REF!, F204&gt;=#REF!),AND(#REF!=#REF!, F204&gt;=#REF!))), "CR", " ")</f>
        <v>#REF!</v>
      </c>
      <c r="BF204" s="5" t="e">
        <f>IF(AND(B204="heptathlon", OR(AND(#REF!=#REF!, F204&gt;=#REF!), AND(#REF!=#REF!, F204&gt;=#REF!))), "CR", " ")</f>
        <v>#REF!</v>
      </c>
      <c r="BG204" s="5" t="e">
        <f>IF(AND(B204="decathlon", OR(AND(#REF!=#REF!, F204&gt;=#REF!), AND(#REF!=#REF!, F204&gt;=#REF!),AND(#REF!=#REF!, F204&gt;=#REF!))), "CR", " ")</f>
        <v>#REF!</v>
      </c>
    </row>
    <row r="205" spans="1:61" hidden="1">
      <c r="B205" s="20"/>
      <c r="C205" s="21"/>
      <c r="D205" s="21"/>
      <c r="E205" s="22"/>
      <c r="F205" s="23"/>
      <c r="G205" s="24"/>
      <c r="H205" s="21"/>
      <c r="I205" s="21"/>
      <c r="J205" s="21"/>
      <c r="K205" s="21"/>
      <c r="L205" s="21"/>
      <c r="M205" s="21"/>
      <c r="N205" s="19"/>
      <c r="O205" s="19"/>
      <c r="P205" s="19"/>
      <c r="Q205" s="19"/>
      <c r="R205" s="19"/>
      <c r="S205" s="19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</row>
    <row r="206" spans="1:61" hidden="1">
      <c r="A206" s="1" t="e">
        <f>#REF!</f>
        <v>#REF!</v>
      </c>
      <c r="B206" s="2">
        <v>5000</v>
      </c>
      <c r="C206" s="1" t="s">
        <v>58</v>
      </c>
      <c r="D206" s="1" t="s">
        <v>79</v>
      </c>
      <c r="E206" s="6" t="s">
        <v>4</v>
      </c>
      <c r="F206" s="8" t="s">
        <v>187</v>
      </c>
      <c r="G206" s="10">
        <v>44687</v>
      </c>
      <c r="H206" s="1" t="s">
        <v>188</v>
      </c>
      <c r="J206" s="5" t="e">
        <f>IF(AND(B206=100, OR(AND(#REF!=#REF!, F206&lt;=#REF!), AND(#REF!=#REF!, F206&lt;=#REF!), AND(#REF!=#REF!, F206&lt;=#REF!), AND(#REF!=#REF!, F206&lt;=#REF!), AND(#REF!=#REF!, F206&lt;=#REF!))), "CR", " ")</f>
        <v>#REF!</v>
      </c>
      <c r="K206" s="5" t="e">
        <f>IF(AND(B206=200, OR(AND(#REF!=#REF!, F206&lt;=#REF!), AND(#REF!=#REF!, F206&lt;=#REF!), AND(#REF!=#REF!, F206&lt;=#REF!), AND(#REF!=#REF!, F206&lt;=#REF!), AND(#REF!=#REF!, F206&lt;=#REF!))), "CR", " ")</f>
        <v>#REF!</v>
      </c>
      <c r="L206" s="5" t="e">
        <f>IF(AND(B206=300, OR(AND(#REF!=#REF!, F206&lt;=#REF!), AND(#REF!=#REF!, F206&lt;=#REF!))), "CR", " ")</f>
        <v>#REF!</v>
      </c>
      <c r="M206" s="5" t="e">
        <f>IF(AND(B206=400, OR(AND(#REF!=#REF!, F206&lt;=#REF!), AND(#REF!=#REF!, F206&lt;=#REF!), AND(#REF!=#REF!, F206&lt;=#REF!), AND(#REF!=#REF!, F206&lt;=#REF!))), "CR", " ")</f>
        <v>#REF!</v>
      </c>
      <c r="N206" s="5" t="e">
        <f>IF(AND(B206=800, OR(AND(#REF!=#REF!, F206&lt;=#REF!), AND(#REF!=#REF!, F206&lt;=#REF!), AND(#REF!=#REF!, F206&lt;=#REF!), AND(#REF!=#REF!, F206&lt;=#REF!), AND(#REF!=#REF!, F206&lt;=#REF!))), "CR", " ")</f>
        <v>#REF!</v>
      </c>
      <c r="O206" s="5" t="e">
        <f>IF(AND(B206=1000, OR(AND(#REF!=#REF!, F206&lt;=#REF!), AND(#REF!=#REF!, F206&lt;=#REF!))), "CR", " ")</f>
        <v>#REF!</v>
      </c>
      <c r="P206" s="5" t="e">
        <f>IF(AND(B206=1500, OR(AND(#REF!=#REF!, F206&lt;=#REF!), AND(#REF!=#REF!, F206&lt;=#REF!), AND(#REF!=#REF!, F206&lt;=#REF!), AND(#REF!=#REF!, F206&lt;=#REF!), AND(#REF!=#REF!, F206&lt;=#REF!))), "CR", " ")</f>
        <v>#REF!</v>
      </c>
      <c r="Q206" s="5" t="e">
        <f>IF(AND(B206="1600 (Mile)",OR(AND(#REF!=#REF!,F206&lt;=#REF!),AND(#REF!=#REF!,F206&lt;=#REF!),AND(#REF!=#REF!,F206&lt;=#REF!),AND(#REF!=#REF!,F206&lt;=#REF!))),"CR"," ")</f>
        <v>#REF!</v>
      </c>
      <c r="R206" s="5" t="e">
        <f>IF(AND(B206=3000, OR(AND(#REF!=#REF!, F206&lt;=#REF!), AND(#REF!=#REF!, F206&lt;=#REF!), AND(#REF!=#REF!, F206&lt;=#REF!), AND(#REF!=#REF!, F206&lt;=#REF!))), "CR", " ")</f>
        <v>#REF!</v>
      </c>
      <c r="S206" s="5" t="e">
        <f>IF(AND(B206=5000, OR(AND(#REF!=#REF!, F206&lt;=#REF!), AND(#REF!=#REF!, F206&lt;=#REF!))), "CR", " ")</f>
        <v>#REF!</v>
      </c>
      <c r="T206" s="4" t="e">
        <f>IF(AND(B206=10000, OR(AND(#REF!=#REF!, F206&lt;=#REF!), AND(#REF!=#REF!, F206&lt;=#REF!))), "CR", " ")</f>
        <v>#REF!</v>
      </c>
      <c r="U206" s="4" t="e">
        <f>IF(AND(B206="high jump", OR(AND(#REF!=#REF!, F206&gt;=#REF!), AND(#REF!=#REF!, F206&gt;=#REF!), AND(#REF!=#REF!, F206&gt;=#REF!), AND(#REF!=#REF!, F206&gt;=#REF!), AND(#REF!=#REF!, F206&gt;=#REF!))), "CR", " ")</f>
        <v>#REF!</v>
      </c>
      <c r="V206" s="4" t="e">
        <f>IF(AND(B206="long jump", OR(AND(#REF!=#REF!, F206&gt;=#REF!), AND(#REF!=#REF!, F206&gt;=#REF!), AND(#REF!=#REF!, F206&gt;=#REF!), AND(#REF!=#REF!, F206&gt;=#REF!), AND(#REF!=#REF!, F206&gt;=#REF!))), "CR", " ")</f>
        <v>#REF!</v>
      </c>
      <c r="W206" s="4" t="e">
        <f>IF(AND(B206="triple jump", OR(AND(#REF!=#REF!, F206&gt;=#REF!), AND(#REF!=#REF!, F206&gt;=#REF!), AND(#REF!=#REF!, F206&gt;=#REF!), AND(#REF!=#REF!, F206&gt;=#REF!), AND(#REF!=#REF!, F206&gt;=#REF!))), "CR", " ")</f>
        <v>#REF!</v>
      </c>
      <c r="X206" s="4" t="e">
        <f>IF(AND(B206="pole vault", OR(AND(#REF!=#REF!, F206&gt;=#REF!), AND(#REF!=#REF!, F206&gt;=#REF!), AND(#REF!=#REF!, F206&gt;=#REF!), AND(#REF!=#REF!, F206&gt;=#REF!), AND(#REF!=#REF!, F206&gt;=#REF!))), "CR", " ")</f>
        <v>#REF!</v>
      </c>
      <c r="Y206" s="4" t="e">
        <f>IF(AND(B206="discus 1",#REF! =#REF!, F206&gt;=#REF!), "CR", " ")</f>
        <v>#REF!</v>
      </c>
      <c r="Z206" s="4" t="e">
        <f>IF(AND(B206="discus 1.25",#REF! =#REF!, F206&gt;=#REF!), "CR", " ")</f>
        <v>#REF!</v>
      </c>
      <c r="AA206" s="4" t="e">
        <f>IF(AND(B206="discus 1.5",#REF! =#REF!, F206&gt;=#REF!), "CR", " ")</f>
        <v>#REF!</v>
      </c>
      <c r="AB206" s="4" t="e">
        <f>IF(AND(B206="discus 1.75",#REF! =#REF!, F206&gt;=#REF!), "CR", " ")</f>
        <v>#REF!</v>
      </c>
      <c r="AC206" s="4" t="e">
        <f>IF(AND(B206="discus 2",#REF! =#REF!, F206&gt;=#REF!), "CR", " ")</f>
        <v>#REF!</v>
      </c>
      <c r="AD206" s="4" t="e">
        <f>IF(AND(B206="hammer 4",#REF! =#REF!, F206&gt;=#REF!), "CR", " ")</f>
        <v>#REF!</v>
      </c>
      <c r="AE206" s="4" t="e">
        <f>IF(AND(B206="hammer 5",#REF! =#REF!, F206&gt;=#REF!), "CR", " ")</f>
        <v>#REF!</v>
      </c>
      <c r="AF206" s="4" t="e">
        <f>IF(AND(B206="hammer 6",#REF! =#REF!, F206&gt;=#REF!), "CR", " ")</f>
        <v>#REF!</v>
      </c>
      <c r="AG206" s="4" t="e">
        <f>IF(AND(B206="hammer 7.26",#REF! =#REF!, F206&gt;=#REF!), "CR", " ")</f>
        <v>#REF!</v>
      </c>
      <c r="AH206" s="4" t="e">
        <f>IF(AND(B206="javelin 400",#REF! =#REF!, F206&gt;=#REF!), "CR", " ")</f>
        <v>#REF!</v>
      </c>
      <c r="AI206" s="4" t="e">
        <f>IF(AND(B206="javelin 600",#REF! =#REF!, F206&gt;=#REF!), "CR", " ")</f>
        <v>#REF!</v>
      </c>
      <c r="AJ206" s="4" t="e">
        <f>IF(AND(B206="javelin 700",#REF! =#REF!, F206&gt;=#REF!), "CR", " ")</f>
        <v>#REF!</v>
      </c>
      <c r="AK206" s="4" t="e">
        <f>IF(AND(B206="javelin 800", OR(AND(#REF!=#REF!, F206&gt;=#REF!), AND(#REF!=#REF!, F206&gt;=#REF!))), "CR", " ")</f>
        <v>#REF!</v>
      </c>
      <c r="AL206" s="4" t="e">
        <f>IF(AND(B206="shot 3",#REF! =#REF!, F206&gt;=#REF!), "CR", " ")</f>
        <v>#REF!</v>
      </c>
      <c r="AM206" s="4" t="e">
        <f>IF(AND(B206="shot 4",#REF! =#REF!, F206&gt;=#REF!), "CR", " ")</f>
        <v>#REF!</v>
      </c>
      <c r="AN206" s="4" t="e">
        <f>IF(AND(B206="shot 5",#REF! =#REF!, F206&gt;=#REF!), "CR", " ")</f>
        <v>#REF!</v>
      </c>
      <c r="AO206" s="4" t="e">
        <f>IF(AND(B206="shot 6",#REF! =#REF!, F206&gt;=#REF!), "CR", " ")</f>
        <v>#REF!</v>
      </c>
      <c r="AP206" s="4" t="e">
        <f>IF(AND(B206="shot 7.26",#REF! =#REF!, F206&gt;=#REF!), "CR", " ")</f>
        <v>#REF!</v>
      </c>
      <c r="AQ206" s="4" t="e">
        <f>IF(AND(B206="60H",OR(AND(#REF!=#REF!,F206&lt;=#REF!),AND(#REF!=#REF!,F206&lt;=#REF!),AND(#REF!=#REF!,F206&lt;=#REF!),AND(#REF!=#REF!,F206&lt;=#REF!),AND(#REF!=#REF!,F206&lt;=#REF!))),"CR"," ")</f>
        <v>#REF!</v>
      </c>
      <c r="AR206" s="4" t="e">
        <f>IF(AND(B206="75H", AND(#REF!=#REF!, F206&lt;=#REF!)), "CR", " ")</f>
        <v>#REF!</v>
      </c>
      <c r="AS206" s="4" t="e">
        <f>IF(AND(B206="80H", AND(#REF!=#REF!, F206&lt;=#REF!)), "CR", " ")</f>
        <v>#REF!</v>
      </c>
      <c r="AT206" s="4" t="e">
        <f>IF(AND(B206="100H", AND(#REF!=#REF!, F206&lt;=#REF!)), "CR", " ")</f>
        <v>#REF!</v>
      </c>
      <c r="AU206" s="4" t="e">
        <f>IF(AND(B206="110H", OR(AND(#REF!=#REF!, F206&lt;=#REF!), AND(#REF!=#REF!, F206&lt;=#REF!))), "CR", " ")</f>
        <v>#REF!</v>
      </c>
      <c r="AV206" s="4" t="e">
        <f>IF(AND(B206="400H", OR(AND(#REF!=#REF!, F206&lt;=#REF!), AND(#REF!=#REF!, F206&lt;=#REF!), AND(#REF!=#REF!, F206&lt;=#REF!), AND(#REF!=#REF!, F206&lt;=#REF!))), "CR", " ")</f>
        <v>#REF!</v>
      </c>
      <c r="AW206" s="4" t="e">
        <f>IF(AND(B206="1500SC", AND(#REF!=#REF!, F206&lt;=#REF!)), "CR", " ")</f>
        <v>#REF!</v>
      </c>
      <c r="AX206" s="4" t="e">
        <f>IF(AND(B206="2000SC", OR(AND(#REF!=#REF!, F206&lt;=#REF!), AND(#REF!=#REF!, F206&lt;=#REF!))), "CR", " ")</f>
        <v>#REF!</v>
      </c>
      <c r="AY206" s="4" t="e">
        <f>IF(AND(B206="3000SC", OR(AND(#REF!=#REF!, F206&lt;=#REF!), AND(#REF!=#REF!, F206&lt;=#REF!))), "CR", " ")</f>
        <v>#REF!</v>
      </c>
      <c r="AZ206" s="5" t="e">
        <f>IF(AND(B206="4x100", OR(AND(#REF!=#REF!, F206&lt;=#REF!), AND(#REF!=#REF!, F206&lt;=#REF!), AND(#REF!=#REF!, F206&lt;=#REF!), AND(#REF!=#REF!, F206&lt;=#REF!), AND(#REF!=#REF!, F206&lt;=#REF!))), "CR", " ")</f>
        <v>#REF!</v>
      </c>
      <c r="BA206" s="5" t="e">
        <f>IF(AND(B206="4x200", OR(AND(#REF!=#REF!, F206&lt;=#REF!), AND(#REF!=#REF!, F206&lt;=#REF!), AND(#REF!=#REF!, F206&lt;=#REF!), AND(#REF!=#REF!, F206&lt;=#REF!), AND(#REF!=#REF!, F206&lt;=#REF!))), "CR", " ")</f>
        <v>#REF!</v>
      </c>
      <c r="BB206" s="5" t="e">
        <f>IF(AND(B206="4x300", AND(#REF!=#REF!, F206&lt;=#REF!)), "CR", " ")</f>
        <v>#REF!</v>
      </c>
      <c r="BC206" s="5" t="e">
        <f>IF(AND(B206="4x400", OR(AND(#REF!=#REF!, F206&lt;=#REF!), AND(#REF!=#REF!, F206&lt;=#REF!), AND(#REF!=#REF!, F206&lt;=#REF!), AND(#REF!=#REF!, F206&lt;=#REF!))), "CR", " ")</f>
        <v>#REF!</v>
      </c>
      <c r="BD206" s="5" t="e">
        <f>IF(AND(B206="3x800", OR(AND(#REF!=#REF!, F206&lt;=#REF!), AND(#REF!=#REF!, F206&lt;=#REF!), AND(#REF!=#REF!, F206&lt;=#REF!))), "CR", " ")</f>
        <v>#REF!</v>
      </c>
      <c r="BE206" s="5" t="e">
        <f>IF(AND(B206="pentathlon", OR(AND(#REF!=#REF!, F206&gt;=#REF!), AND(#REF!=#REF!, F206&gt;=#REF!),AND(#REF!=#REF!, F206&gt;=#REF!),AND(#REF!=#REF!, F206&gt;=#REF!))), "CR", " ")</f>
        <v>#REF!</v>
      </c>
      <c r="BF206" s="5" t="e">
        <f>IF(AND(B206="heptathlon", OR(AND(#REF!=#REF!, F206&gt;=#REF!), AND(#REF!=#REF!, F206&gt;=#REF!))), "CR", " ")</f>
        <v>#REF!</v>
      </c>
      <c r="BG206" s="5" t="e">
        <f>IF(AND(B206="decathlon", OR(AND(#REF!=#REF!, F206&gt;=#REF!), AND(#REF!=#REF!, F206&gt;=#REF!),AND(#REF!=#REF!, F206&gt;=#REF!))), "CR", " ")</f>
        <v>#REF!</v>
      </c>
    </row>
    <row r="207" spans="1:61" hidden="1">
      <c r="A207" s="1" t="e">
        <f>#REF!</f>
        <v>#REF!</v>
      </c>
      <c r="B207" s="2">
        <v>5000</v>
      </c>
      <c r="C207" s="1" t="s">
        <v>64</v>
      </c>
      <c r="D207" s="1" t="s">
        <v>20</v>
      </c>
      <c r="E207" s="6" t="s">
        <v>4</v>
      </c>
      <c r="F207" s="8" t="s">
        <v>173</v>
      </c>
      <c r="G207" s="10">
        <v>44652</v>
      </c>
      <c r="H207" s="1" t="s">
        <v>174</v>
      </c>
      <c r="J207" s="5" t="e">
        <f>IF(AND(B207=100, OR(AND(#REF!=#REF!, F207&lt;=#REF!), AND(#REF!=#REF!, F207&lt;=#REF!), AND(#REF!=#REF!, F207&lt;=#REF!), AND(#REF!=#REF!, F207&lt;=#REF!), AND(#REF!=#REF!, F207&lt;=#REF!))), "CR", " ")</f>
        <v>#REF!</v>
      </c>
      <c r="K207" s="5" t="e">
        <f>IF(AND(B207=200, OR(AND(#REF!=#REF!, F207&lt;=#REF!), AND(#REF!=#REF!, F207&lt;=#REF!), AND(#REF!=#REF!, F207&lt;=#REF!), AND(#REF!=#REF!, F207&lt;=#REF!), AND(#REF!=#REF!, F207&lt;=#REF!))), "CR", " ")</f>
        <v>#REF!</v>
      </c>
      <c r="L207" s="5" t="e">
        <f>IF(AND(B207=300, OR(AND(#REF!=#REF!, F207&lt;=#REF!), AND(#REF!=#REF!, F207&lt;=#REF!))), "CR", " ")</f>
        <v>#REF!</v>
      </c>
      <c r="M207" s="5" t="e">
        <f>IF(AND(B207=400, OR(AND(#REF!=#REF!, F207&lt;=#REF!), AND(#REF!=#REF!, F207&lt;=#REF!), AND(#REF!=#REF!, F207&lt;=#REF!), AND(#REF!=#REF!, F207&lt;=#REF!))), "CR", " ")</f>
        <v>#REF!</v>
      </c>
      <c r="N207" s="5" t="e">
        <f>IF(AND(B207=800, OR(AND(#REF!=#REF!, F207&lt;=#REF!), AND(#REF!=#REF!, F207&lt;=#REF!), AND(#REF!=#REF!, F207&lt;=#REF!), AND(#REF!=#REF!, F207&lt;=#REF!), AND(#REF!=#REF!, F207&lt;=#REF!))), "CR", " ")</f>
        <v>#REF!</v>
      </c>
      <c r="O207" s="5" t="e">
        <f>IF(AND(B207=1000, OR(AND(#REF!=#REF!, F207&lt;=#REF!), AND(#REF!=#REF!, F207&lt;=#REF!))), "CR", " ")</f>
        <v>#REF!</v>
      </c>
      <c r="P207" s="5" t="e">
        <f>IF(AND(B207=1500, OR(AND(#REF!=#REF!, F207&lt;=#REF!), AND(#REF!=#REF!, F207&lt;=#REF!), AND(#REF!=#REF!, F207&lt;=#REF!), AND(#REF!=#REF!, F207&lt;=#REF!), AND(#REF!=#REF!, F207&lt;=#REF!))), "CR", " ")</f>
        <v>#REF!</v>
      </c>
      <c r="Q207" s="5" t="e">
        <f>IF(AND(B207="1600 (Mile)",OR(AND(#REF!=#REF!,F207&lt;=#REF!),AND(#REF!=#REF!,F207&lt;=#REF!),AND(#REF!=#REF!,F207&lt;=#REF!),AND(#REF!=#REF!,F207&lt;=#REF!))),"CR"," ")</f>
        <v>#REF!</v>
      </c>
      <c r="R207" s="5" t="e">
        <f>IF(AND(B207=3000, OR(AND(#REF!=#REF!, F207&lt;=#REF!), AND(#REF!=#REF!, F207&lt;=#REF!), AND(#REF!=#REF!, F207&lt;=#REF!), AND(#REF!=#REF!, F207&lt;=#REF!))), "CR", " ")</f>
        <v>#REF!</v>
      </c>
      <c r="S207" s="5" t="e">
        <f>IF(AND(B207=5000, OR(AND(#REF!=#REF!, F207&lt;=#REF!), AND(#REF!=#REF!, F207&lt;=#REF!))), "CR", " ")</f>
        <v>#REF!</v>
      </c>
      <c r="T207" s="4" t="e">
        <f>IF(AND(B207=10000, OR(AND(#REF!=#REF!, F207&lt;=#REF!), AND(#REF!=#REF!, F207&lt;=#REF!))), "CR", " ")</f>
        <v>#REF!</v>
      </c>
      <c r="U207" s="4" t="e">
        <f>IF(AND(B207="high jump", OR(AND(#REF!=#REF!, F207&gt;=#REF!), AND(#REF!=#REF!, F207&gt;=#REF!), AND(#REF!=#REF!, F207&gt;=#REF!), AND(#REF!=#REF!, F207&gt;=#REF!), AND(#REF!=#REF!, F207&gt;=#REF!))), "CR", " ")</f>
        <v>#REF!</v>
      </c>
      <c r="V207" s="4" t="e">
        <f>IF(AND(B207="long jump", OR(AND(#REF!=#REF!, F207&gt;=#REF!), AND(#REF!=#REF!, F207&gt;=#REF!), AND(#REF!=#REF!, F207&gt;=#REF!), AND(#REF!=#REF!, F207&gt;=#REF!), AND(#REF!=#REF!, F207&gt;=#REF!))), "CR", " ")</f>
        <v>#REF!</v>
      </c>
      <c r="W207" s="4" t="e">
        <f>IF(AND(B207="triple jump", OR(AND(#REF!=#REF!, F207&gt;=#REF!), AND(#REF!=#REF!, F207&gt;=#REF!), AND(#REF!=#REF!, F207&gt;=#REF!), AND(#REF!=#REF!, F207&gt;=#REF!), AND(#REF!=#REF!, F207&gt;=#REF!))), "CR", " ")</f>
        <v>#REF!</v>
      </c>
      <c r="X207" s="4" t="e">
        <f>IF(AND(B207="pole vault", OR(AND(#REF!=#REF!, F207&gt;=#REF!), AND(#REF!=#REF!, F207&gt;=#REF!), AND(#REF!=#REF!, F207&gt;=#REF!), AND(#REF!=#REF!, F207&gt;=#REF!), AND(#REF!=#REF!, F207&gt;=#REF!))), "CR", " ")</f>
        <v>#REF!</v>
      </c>
      <c r="Y207" s="4" t="e">
        <f>IF(AND(B207="discus 1",#REF! =#REF!, F207&gt;=#REF!), "CR", " ")</f>
        <v>#REF!</v>
      </c>
      <c r="Z207" s="4" t="e">
        <f>IF(AND(B207="discus 1.25",#REF! =#REF!, F207&gt;=#REF!), "CR", " ")</f>
        <v>#REF!</v>
      </c>
      <c r="AA207" s="4" t="e">
        <f>IF(AND(B207="discus 1.5",#REF! =#REF!, F207&gt;=#REF!), "CR", " ")</f>
        <v>#REF!</v>
      </c>
      <c r="AB207" s="4" t="e">
        <f>IF(AND(B207="discus 1.75",#REF! =#REF!, F207&gt;=#REF!), "CR", " ")</f>
        <v>#REF!</v>
      </c>
      <c r="AC207" s="4" t="e">
        <f>IF(AND(B207="discus 2",#REF! =#REF!, F207&gt;=#REF!), "CR", " ")</f>
        <v>#REF!</v>
      </c>
      <c r="AD207" s="4" t="e">
        <f>IF(AND(B207="hammer 4",#REF! =#REF!, F207&gt;=#REF!), "CR", " ")</f>
        <v>#REF!</v>
      </c>
      <c r="AE207" s="4" t="e">
        <f>IF(AND(B207="hammer 5",#REF! =#REF!, F207&gt;=#REF!), "CR", " ")</f>
        <v>#REF!</v>
      </c>
      <c r="AF207" s="4" t="e">
        <f>IF(AND(B207="hammer 6",#REF! =#REF!, F207&gt;=#REF!), "CR", " ")</f>
        <v>#REF!</v>
      </c>
      <c r="AG207" s="4" t="e">
        <f>IF(AND(B207="hammer 7.26",#REF! =#REF!, F207&gt;=#REF!), "CR", " ")</f>
        <v>#REF!</v>
      </c>
      <c r="AH207" s="4" t="e">
        <f>IF(AND(B207="javelin 400",#REF! =#REF!, F207&gt;=#REF!), "CR", " ")</f>
        <v>#REF!</v>
      </c>
      <c r="AI207" s="4" t="e">
        <f>IF(AND(B207="javelin 600",#REF! =#REF!, F207&gt;=#REF!), "CR", " ")</f>
        <v>#REF!</v>
      </c>
      <c r="AJ207" s="4" t="e">
        <f>IF(AND(B207="javelin 700",#REF! =#REF!, F207&gt;=#REF!), "CR", " ")</f>
        <v>#REF!</v>
      </c>
      <c r="AK207" s="4" t="e">
        <f>IF(AND(B207="javelin 800", OR(AND(#REF!=#REF!, F207&gt;=#REF!), AND(#REF!=#REF!, F207&gt;=#REF!))), "CR", " ")</f>
        <v>#REF!</v>
      </c>
      <c r="AL207" s="4" t="e">
        <f>IF(AND(B207="shot 3",#REF! =#REF!, F207&gt;=#REF!), "CR", " ")</f>
        <v>#REF!</v>
      </c>
      <c r="AM207" s="4" t="e">
        <f>IF(AND(B207="shot 4",#REF! =#REF!, F207&gt;=#REF!), "CR", " ")</f>
        <v>#REF!</v>
      </c>
      <c r="AN207" s="4" t="e">
        <f>IF(AND(B207="shot 5",#REF! =#REF!, F207&gt;=#REF!), "CR", " ")</f>
        <v>#REF!</v>
      </c>
      <c r="AO207" s="4" t="e">
        <f>IF(AND(B207="shot 6",#REF! =#REF!, F207&gt;=#REF!), "CR", " ")</f>
        <v>#REF!</v>
      </c>
      <c r="AP207" s="4" t="e">
        <f>IF(AND(B207="shot 7.26",#REF! =#REF!, F207&gt;=#REF!), "CR", " ")</f>
        <v>#REF!</v>
      </c>
      <c r="AQ207" s="4" t="e">
        <f>IF(AND(B207="60H",OR(AND(#REF!=#REF!,F207&lt;=#REF!),AND(#REF!=#REF!,F207&lt;=#REF!),AND(#REF!=#REF!,F207&lt;=#REF!),AND(#REF!=#REF!,F207&lt;=#REF!),AND(#REF!=#REF!,F207&lt;=#REF!))),"CR"," ")</f>
        <v>#REF!</v>
      </c>
      <c r="AR207" s="4" t="e">
        <f>IF(AND(B207="75H", AND(#REF!=#REF!, F207&lt;=#REF!)), "CR", " ")</f>
        <v>#REF!</v>
      </c>
      <c r="AS207" s="4" t="e">
        <f>IF(AND(B207="80H", AND(#REF!=#REF!, F207&lt;=#REF!)), "CR", " ")</f>
        <v>#REF!</v>
      </c>
      <c r="AT207" s="4" t="e">
        <f>IF(AND(B207="100H", AND(#REF!=#REF!, F207&lt;=#REF!)), "CR", " ")</f>
        <v>#REF!</v>
      </c>
      <c r="AU207" s="4" t="e">
        <f>IF(AND(B207="110H", OR(AND(#REF!=#REF!, F207&lt;=#REF!), AND(#REF!=#REF!, F207&lt;=#REF!))), "CR", " ")</f>
        <v>#REF!</v>
      </c>
      <c r="AV207" s="4" t="e">
        <f>IF(AND(B207="400H", OR(AND(#REF!=#REF!, F207&lt;=#REF!), AND(#REF!=#REF!, F207&lt;=#REF!), AND(#REF!=#REF!, F207&lt;=#REF!), AND(#REF!=#REF!, F207&lt;=#REF!))), "CR", " ")</f>
        <v>#REF!</v>
      </c>
      <c r="AW207" s="4" t="e">
        <f>IF(AND(B207="1500SC", AND(#REF!=#REF!, F207&lt;=#REF!)), "CR", " ")</f>
        <v>#REF!</v>
      </c>
      <c r="AX207" s="4" t="e">
        <f>IF(AND(B207="2000SC", OR(AND(#REF!=#REF!, F207&lt;=#REF!), AND(#REF!=#REF!, F207&lt;=#REF!))), "CR", " ")</f>
        <v>#REF!</v>
      </c>
      <c r="AY207" s="4" t="e">
        <f>IF(AND(B207="3000SC", OR(AND(#REF!=#REF!, F207&lt;=#REF!), AND(#REF!=#REF!, F207&lt;=#REF!))), "CR", " ")</f>
        <v>#REF!</v>
      </c>
      <c r="AZ207" s="5" t="e">
        <f>IF(AND(B207="4x100", OR(AND(#REF!=#REF!, F207&lt;=#REF!), AND(#REF!=#REF!, F207&lt;=#REF!), AND(#REF!=#REF!, F207&lt;=#REF!), AND(#REF!=#REF!, F207&lt;=#REF!), AND(#REF!=#REF!, F207&lt;=#REF!))), "CR", " ")</f>
        <v>#REF!</v>
      </c>
      <c r="BA207" s="5" t="e">
        <f>IF(AND(B207="4x200", OR(AND(#REF!=#REF!, F207&lt;=#REF!), AND(#REF!=#REF!, F207&lt;=#REF!), AND(#REF!=#REF!, F207&lt;=#REF!), AND(#REF!=#REF!, F207&lt;=#REF!), AND(#REF!=#REF!, F207&lt;=#REF!))), "CR", " ")</f>
        <v>#REF!</v>
      </c>
      <c r="BB207" s="5" t="e">
        <f>IF(AND(B207="4x300", AND(#REF!=#REF!, F207&lt;=#REF!)), "CR", " ")</f>
        <v>#REF!</v>
      </c>
      <c r="BC207" s="5" t="e">
        <f>IF(AND(B207="4x400", OR(AND(#REF!=#REF!, F207&lt;=#REF!), AND(#REF!=#REF!, F207&lt;=#REF!), AND(#REF!=#REF!, F207&lt;=#REF!), AND(#REF!=#REF!, F207&lt;=#REF!))), "CR", " ")</f>
        <v>#REF!</v>
      </c>
      <c r="BD207" s="5" t="e">
        <f>IF(AND(B207="3x800", OR(AND(#REF!=#REF!, F207&lt;=#REF!), AND(#REF!=#REF!, F207&lt;=#REF!), AND(#REF!=#REF!, F207&lt;=#REF!))), "CR", " ")</f>
        <v>#REF!</v>
      </c>
      <c r="BE207" s="5" t="e">
        <f>IF(AND(B207="pentathlon", OR(AND(#REF!=#REF!, F207&gt;=#REF!), AND(#REF!=#REF!, F207&gt;=#REF!),AND(#REF!=#REF!, F207&gt;=#REF!),AND(#REF!=#REF!, F207&gt;=#REF!))), "CR", " ")</f>
        <v>#REF!</v>
      </c>
      <c r="BF207" s="5" t="e">
        <f>IF(AND(B207="heptathlon", OR(AND(#REF!=#REF!, F207&gt;=#REF!), AND(#REF!=#REF!, F207&gt;=#REF!))), "CR", " ")</f>
        <v>#REF!</v>
      </c>
      <c r="BG207" s="5" t="e">
        <f>IF(AND(B207="decathlon", OR(AND(#REF!=#REF!, F207&gt;=#REF!), AND(#REF!=#REF!, F207&gt;=#REF!),AND(#REF!=#REF!, F207&gt;=#REF!))), "CR", " ")</f>
        <v>#REF!</v>
      </c>
    </row>
    <row r="208" spans="1:61" hidden="1">
      <c r="B208" s="2">
        <v>5000</v>
      </c>
      <c r="C208" s="1" t="s">
        <v>22</v>
      </c>
      <c r="D208" s="1" t="s">
        <v>0</v>
      </c>
      <c r="E208" s="6" t="s">
        <v>4</v>
      </c>
      <c r="F208" s="8" t="s">
        <v>236</v>
      </c>
      <c r="G208" s="10">
        <v>44716</v>
      </c>
      <c r="H208" s="1" t="s">
        <v>237</v>
      </c>
      <c r="I208" s="1" t="s">
        <v>375</v>
      </c>
    </row>
    <row r="209" spans="1:61" hidden="1">
      <c r="A209" s="1" t="e">
        <f>#REF!</f>
        <v>#REF!</v>
      </c>
      <c r="B209" s="2">
        <v>5000</v>
      </c>
      <c r="C209" s="1" t="s">
        <v>121</v>
      </c>
      <c r="D209" s="1" t="s">
        <v>84</v>
      </c>
      <c r="E209" s="6" t="s">
        <v>83</v>
      </c>
      <c r="F209" s="8" t="s">
        <v>211</v>
      </c>
      <c r="G209" s="10">
        <v>44709</v>
      </c>
      <c r="H209" s="1" t="s">
        <v>207</v>
      </c>
      <c r="I209" s="1" t="s">
        <v>191</v>
      </c>
      <c r="J209" s="5" t="e">
        <f>IF(AND(B209=100, OR(AND(#REF!=#REF!, F209&lt;=#REF!), AND(#REF!=#REF!, F209&lt;=#REF!), AND(#REF!=#REF!, F209&lt;=#REF!), AND(#REF!=#REF!, F209&lt;=#REF!), AND(#REF!=#REF!, F209&lt;=#REF!))), "CR", " ")</f>
        <v>#REF!</v>
      </c>
      <c r="K209" s="5" t="e">
        <f>IF(AND(B209=200, OR(AND(#REF!=#REF!, F209&lt;=#REF!), AND(#REF!=#REF!, F209&lt;=#REF!), AND(#REF!=#REF!, F209&lt;=#REF!), AND(#REF!=#REF!, F209&lt;=#REF!), AND(#REF!=#REF!, F209&lt;=#REF!))), "CR", " ")</f>
        <v>#REF!</v>
      </c>
      <c r="L209" s="5" t="e">
        <f>IF(AND(B209=300, OR(AND(#REF!=#REF!, F209&lt;=#REF!), AND(#REF!=#REF!, F209&lt;=#REF!))), "CR", " ")</f>
        <v>#REF!</v>
      </c>
      <c r="M209" s="5"/>
      <c r="N209" s="5"/>
      <c r="O209" s="5"/>
      <c r="P209" s="5"/>
      <c r="Q209" s="5" t="e">
        <f>IF(AND(B209="1600 (Mile)",OR(AND(#REF!=#REF!,F209&lt;=#REF!),AND(#REF!=#REF!,F209&lt;=#REF!),AND(#REF!=#REF!,F209&lt;=#REF!),AND(#REF!=#REF!,F209&lt;=#REF!))),"CR"," ")</f>
        <v>#REF!</v>
      </c>
      <c r="R209" s="5"/>
      <c r="S209" s="5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5"/>
      <c r="BA209" s="5"/>
      <c r="BB209" s="5"/>
      <c r="BC209" s="5"/>
      <c r="BD209" s="5"/>
      <c r="BE209" s="5"/>
      <c r="BF209" s="5"/>
      <c r="BG209" s="5"/>
    </row>
    <row r="210" spans="1:61" hidden="1">
      <c r="A210" s="1" t="e">
        <f>#REF!</f>
        <v>#REF!</v>
      </c>
      <c r="B210" s="2">
        <v>5000</v>
      </c>
      <c r="C210" s="13" t="s">
        <v>121</v>
      </c>
      <c r="D210" s="13" t="s">
        <v>149</v>
      </c>
      <c r="E210" s="6" t="s">
        <v>4</v>
      </c>
      <c r="F210" s="8" t="s">
        <v>252</v>
      </c>
      <c r="G210" s="10">
        <v>44729</v>
      </c>
      <c r="H210" s="2" t="s">
        <v>251</v>
      </c>
      <c r="I210" s="2" t="s">
        <v>165</v>
      </c>
      <c r="J210" s="5" t="e">
        <f>IF(AND(B210=100, OR(AND(#REF!=#REF!, F210&lt;=#REF!), AND(#REF!=#REF!, F210&lt;=#REF!), AND(#REF!=#REF!, F210&lt;=#REF!), AND(#REF!=#REF!, F210&lt;=#REF!), AND(#REF!=#REF!, F210&lt;=#REF!))), "CR", " ")</f>
        <v>#REF!</v>
      </c>
      <c r="K210" s="5" t="e">
        <f>IF(AND(B210=200, OR(AND(#REF!=#REF!, F210&lt;=#REF!), AND(#REF!=#REF!, F210&lt;=#REF!), AND(#REF!=#REF!, F210&lt;=#REF!), AND(#REF!=#REF!, F210&lt;=#REF!), AND(#REF!=#REF!, F210&lt;=#REF!))), "CR", " ")</f>
        <v>#REF!</v>
      </c>
      <c r="L210" s="5" t="e">
        <f>IF(AND(B210=300, OR(AND(#REF!=#REF!, F210&lt;=#REF!), AND(#REF!=#REF!, F210&lt;=#REF!))), "CR", " ")</f>
        <v>#REF!</v>
      </c>
      <c r="M210" s="5" t="e">
        <f>IF(AND(B210=400, OR(AND(#REF!=#REF!, F210&lt;=#REF!), AND(#REF!=#REF!, F210&lt;=#REF!), AND(#REF!=#REF!, F210&lt;=#REF!), AND(#REF!=#REF!, F210&lt;=#REF!))), "CR", " ")</f>
        <v>#REF!</v>
      </c>
      <c r="N210" s="5" t="e">
        <f>IF(AND(B210=800, OR(AND(#REF!=#REF!, F210&lt;=#REF!), AND(#REF!=#REF!, F210&lt;=#REF!), AND(#REF!=#REF!, F210&lt;=#REF!), AND(#REF!=#REF!, F210&lt;=#REF!), AND(#REF!=#REF!, F210&lt;=#REF!))), "CR", " ")</f>
        <v>#REF!</v>
      </c>
      <c r="O210" s="5" t="e">
        <f>IF(AND(B210=1000, OR(AND(#REF!=#REF!, F210&lt;=#REF!), AND(#REF!=#REF!, F210&lt;=#REF!))), "CR", " ")</f>
        <v>#REF!</v>
      </c>
      <c r="P210" s="5" t="e">
        <f>IF(AND(B210=1500, OR(AND(#REF!=#REF!, F210&lt;=#REF!), AND(#REF!=#REF!, F210&lt;=#REF!), AND(#REF!=#REF!, F210&lt;=#REF!), AND(#REF!=#REF!, F210&lt;=#REF!), AND(#REF!=#REF!, F210&lt;=#REF!))), "CR", " ")</f>
        <v>#REF!</v>
      </c>
      <c r="Q210" s="5" t="e">
        <f>IF(AND(B210="1600 (Mile)",OR(AND(#REF!=#REF!,F210&lt;=#REF!),AND(#REF!=#REF!,F210&lt;=#REF!),AND(#REF!=#REF!,F210&lt;=#REF!),AND(#REF!=#REF!,F210&lt;=#REF!))),"CR"," ")</f>
        <v>#REF!</v>
      </c>
      <c r="R210" s="5" t="e">
        <f>IF(AND(B210=3000, OR(AND(#REF!=#REF!, F210&lt;=#REF!), AND(#REF!=#REF!, F210&lt;=#REF!), AND(#REF!=#REF!, F210&lt;=#REF!), AND(#REF!=#REF!, F210&lt;=#REF!))), "CR", " ")</f>
        <v>#REF!</v>
      </c>
      <c r="S210" s="5" t="e">
        <f>IF(AND(B210=5000, OR(AND(#REF!=#REF!, F210&lt;=#REF!), AND(#REF!=#REF!, F210&lt;=#REF!))), "CR", " ")</f>
        <v>#REF!</v>
      </c>
      <c r="T210" s="4" t="e">
        <f>IF(AND(B210=10000, OR(AND(#REF!=#REF!, F210&lt;=#REF!), AND(#REF!=#REF!, F210&lt;=#REF!))), "CR", " ")</f>
        <v>#REF!</v>
      </c>
      <c r="U210" s="4" t="e">
        <f>IF(AND(B210="high jump", OR(AND(#REF!=#REF!, F210&gt;=#REF!), AND(#REF!=#REF!, F210&gt;=#REF!), AND(#REF!=#REF!, F210&gt;=#REF!), AND(#REF!=#REF!, F210&gt;=#REF!), AND(#REF!=#REF!, F210&gt;=#REF!))), "CR", " ")</f>
        <v>#REF!</v>
      </c>
      <c r="V210" s="4" t="e">
        <f>IF(AND(B210="long jump", OR(AND(#REF!=#REF!, F210&gt;=#REF!), AND(#REF!=#REF!, F210&gt;=#REF!), AND(#REF!=#REF!, F210&gt;=#REF!), AND(#REF!=#REF!, F210&gt;=#REF!), AND(#REF!=#REF!, F210&gt;=#REF!))), "CR", " ")</f>
        <v>#REF!</v>
      </c>
      <c r="W210" s="4" t="e">
        <f>IF(AND(B210="triple jump", OR(AND(#REF!=#REF!, F210&gt;=#REF!), AND(#REF!=#REF!, F210&gt;=#REF!), AND(#REF!=#REF!, F210&gt;=#REF!), AND(#REF!=#REF!, F210&gt;=#REF!), AND(#REF!=#REF!, F210&gt;=#REF!))), "CR", " ")</f>
        <v>#REF!</v>
      </c>
      <c r="X210" s="4" t="e">
        <f>IF(AND(B210="pole vault", OR(AND(#REF!=#REF!, F210&gt;=#REF!), AND(#REF!=#REF!, F210&gt;=#REF!), AND(#REF!=#REF!, F210&gt;=#REF!), AND(#REF!=#REF!, F210&gt;=#REF!), AND(#REF!=#REF!, F210&gt;=#REF!))), "CR", " ")</f>
        <v>#REF!</v>
      </c>
      <c r="Y210" s="4" t="e">
        <f>IF(AND(B210="discus 1",#REF! =#REF!, F210&gt;=#REF!), "CR", " ")</f>
        <v>#REF!</v>
      </c>
      <c r="Z210" s="4" t="e">
        <f>IF(AND(B210="discus 1.25",#REF! =#REF!, F210&gt;=#REF!), "CR", " ")</f>
        <v>#REF!</v>
      </c>
      <c r="AA210" s="4" t="e">
        <f>IF(AND(B210="discus 1.5",#REF! =#REF!, F210&gt;=#REF!), "CR", " ")</f>
        <v>#REF!</v>
      </c>
      <c r="AB210" s="4" t="e">
        <f>IF(AND(B210="discus 1.75",#REF! =#REF!, F210&gt;=#REF!), "CR", " ")</f>
        <v>#REF!</v>
      </c>
      <c r="AC210" s="4" t="e">
        <f>IF(AND(B210="discus 2",#REF! =#REF!, F210&gt;=#REF!), "CR", " ")</f>
        <v>#REF!</v>
      </c>
      <c r="AD210" s="4" t="e">
        <f>IF(AND(B210="hammer 4",#REF! =#REF!, F210&gt;=#REF!), "CR", " ")</f>
        <v>#REF!</v>
      </c>
      <c r="AE210" s="4" t="e">
        <f>IF(AND(B210="hammer 5",#REF! =#REF!, F210&gt;=#REF!), "CR", " ")</f>
        <v>#REF!</v>
      </c>
      <c r="AF210" s="4" t="e">
        <f>IF(AND(B210="hammer 6",#REF! =#REF!, F210&gt;=#REF!), "CR", " ")</f>
        <v>#REF!</v>
      </c>
      <c r="AG210" s="4" t="e">
        <f>IF(AND(B210="hammer 7.26",#REF! =#REF!, F210&gt;=#REF!), "CR", " ")</f>
        <v>#REF!</v>
      </c>
      <c r="AH210" s="4" t="e">
        <f>IF(AND(B210="javelin 400",#REF! =#REF!, F210&gt;=#REF!), "CR", " ")</f>
        <v>#REF!</v>
      </c>
      <c r="AI210" s="4" t="e">
        <f>IF(AND(B210="javelin 600",#REF! =#REF!, F210&gt;=#REF!), "CR", " ")</f>
        <v>#REF!</v>
      </c>
      <c r="AJ210" s="4" t="e">
        <f>IF(AND(B210="javelin 700",#REF! =#REF!, F210&gt;=#REF!), "CR", " ")</f>
        <v>#REF!</v>
      </c>
      <c r="AK210" s="4" t="e">
        <f>IF(AND(B210="javelin 800", OR(AND(#REF!=#REF!, F210&gt;=#REF!), AND(#REF!=#REF!, F210&gt;=#REF!))), "CR", " ")</f>
        <v>#REF!</v>
      </c>
      <c r="AL210" s="4" t="e">
        <f>IF(AND(B210="shot 3",#REF! =#REF!, F210&gt;=#REF!), "CR", " ")</f>
        <v>#REF!</v>
      </c>
      <c r="AM210" s="4" t="e">
        <f>IF(AND(B210="shot 4",#REF! =#REF!, F210&gt;=#REF!), "CR", " ")</f>
        <v>#REF!</v>
      </c>
      <c r="AN210" s="4" t="e">
        <f>IF(AND(B210="shot 5",#REF! =#REF!, F210&gt;=#REF!), "CR", " ")</f>
        <v>#REF!</v>
      </c>
      <c r="AO210" s="4" t="e">
        <f>IF(AND(B210="shot 6",#REF! =#REF!, F210&gt;=#REF!), "CR", " ")</f>
        <v>#REF!</v>
      </c>
      <c r="AP210" s="4" t="e">
        <f>IF(AND(B210="shot 7.26",#REF! =#REF!, F210&gt;=#REF!), "CR", " ")</f>
        <v>#REF!</v>
      </c>
      <c r="AQ210" s="4" t="e">
        <f>IF(AND(B210="60H",OR(AND(#REF!=#REF!,F210&lt;=#REF!),AND(#REF!=#REF!,F210&lt;=#REF!),AND(#REF!=#REF!,F210&lt;=#REF!),AND(#REF!=#REF!,F210&lt;=#REF!),AND(#REF!=#REF!,F210&lt;=#REF!))),"CR"," ")</f>
        <v>#REF!</v>
      </c>
      <c r="AR210" s="4" t="e">
        <f>IF(AND(B210="75H", AND(#REF!=#REF!, F210&lt;=#REF!)), "CR", " ")</f>
        <v>#REF!</v>
      </c>
      <c r="AS210" s="4" t="e">
        <f>IF(AND(B210="80H", AND(#REF!=#REF!, F210&lt;=#REF!)), "CR", " ")</f>
        <v>#REF!</v>
      </c>
      <c r="AT210" s="4" t="e">
        <f>IF(AND(B210="100H", AND(#REF!=#REF!, F210&lt;=#REF!)), "CR", " ")</f>
        <v>#REF!</v>
      </c>
      <c r="AU210" s="4" t="e">
        <f>IF(AND(B210="110H", OR(AND(#REF!=#REF!, F210&lt;=#REF!), AND(#REF!=#REF!, F210&lt;=#REF!))), "CR", " ")</f>
        <v>#REF!</v>
      </c>
      <c r="AV210" s="4" t="e">
        <f>IF(AND(B210="400H", OR(AND(#REF!=#REF!, F210&lt;=#REF!), AND(#REF!=#REF!, F210&lt;=#REF!), AND(#REF!=#REF!, F210&lt;=#REF!), AND(#REF!=#REF!, F210&lt;=#REF!))), "CR", " ")</f>
        <v>#REF!</v>
      </c>
      <c r="AW210" s="4" t="e">
        <f>IF(AND(B210="1500SC", AND(#REF!=#REF!, F210&lt;=#REF!)), "CR", " ")</f>
        <v>#REF!</v>
      </c>
      <c r="AX210" s="4" t="e">
        <f>IF(AND(B210="2000SC", OR(AND(#REF!=#REF!, F210&lt;=#REF!), AND(#REF!=#REF!, F210&lt;=#REF!))), "CR", " ")</f>
        <v>#REF!</v>
      </c>
      <c r="AY210" s="4" t="e">
        <f>IF(AND(B210="3000SC", OR(AND(#REF!=#REF!, F210&lt;=#REF!), AND(#REF!=#REF!, F210&lt;=#REF!))), "CR", " ")</f>
        <v>#REF!</v>
      </c>
      <c r="AZ210" s="5" t="e">
        <f>IF(AND(B210="4x100", OR(AND(#REF!=#REF!, F210&lt;=#REF!), AND(#REF!=#REF!, F210&lt;=#REF!), AND(#REF!=#REF!, F210&lt;=#REF!), AND(#REF!=#REF!, F210&lt;=#REF!), AND(#REF!=#REF!, F210&lt;=#REF!))), "CR", " ")</f>
        <v>#REF!</v>
      </c>
      <c r="BA210" s="5" t="e">
        <f>IF(AND(B210="4x200", OR(AND(#REF!=#REF!, F210&lt;=#REF!), AND(#REF!=#REF!, F210&lt;=#REF!), AND(#REF!=#REF!, F210&lt;=#REF!), AND(#REF!=#REF!, F210&lt;=#REF!), AND(#REF!=#REF!, F210&lt;=#REF!))), "CR", " ")</f>
        <v>#REF!</v>
      </c>
      <c r="BB210" s="5" t="e">
        <f>IF(AND(B210="4x300", AND(#REF!=#REF!, F210&lt;=#REF!)), "CR", " ")</f>
        <v>#REF!</v>
      </c>
      <c r="BC210" s="5" t="e">
        <f>IF(AND(B210="4x400", OR(AND(#REF!=#REF!, F210&lt;=#REF!), AND(#REF!=#REF!, F210&lt;=#REF!), AND(#REF!=#REF!, F210&lt;=#REF!), AND(#REF!=#REF!, F210&lt;=#REF!))), "CR", " ")</f>
        <v>#REF!</v>
      </c>
      <c r="BD210" s="5" t="e">
        <f>IF(AND(B210="3x800", OR(AND(#REF!=#REF!, F210&lt;=#REF!), AND(#REF!=#REF!, F210&lt;=#REF!), AND(#REF!=#REF!, F210&lt;=#REF!))), "CR", " ")</f>
        <v>#REF!</v>
      </c>
      <c r="BE210" s="5" t="e">
        <f>IF(AND(B210="pentathlon", OR(AND(#REF!=#REF!, F210&gt;=#REF!), AND(#REF!=#REF!, F210&gt;=#REF!),AND(#REF!=#REF!, F210&gt;=#REF!),AND(#REF!=#REF!, F210&gt;=#REF!))), "CR", " ")</f>
        <v>#REF!</v>
      </c>
      <c r="BF210" s="5" t="e">
        <f>IF(AND(B210="heptathlon", OR(AND(#REF!=#REF!, F210&gt;=#REF!), AND(#REF!=#REF!, F210&gt;=#REF!))), "CR", " ")</f>
        <v>#REF!</v>
      </c>
      <c r="BG210" s="5" t="e">
        <f>IF(AND(B210="decathlon", OR(AND(#REF!=#REF!, F210&gt;=#REF!), AND(#REF!=#REF!, F210&gt;=#REF!),AND(#REF!=#REF!, F210&gt;=#REF!))), "CR", " ")</f>
        <v>#REF!</v>
      </c>
    </row>
    <row r="211" spans="1:61" hidden="1">
      <c r="B211" s="2">
        <v>5000</v>
      </c>
      <c r="C211" s="13" t="s">
        <v>115</v>
      </c>
      <c r="D211" s="13" t="s">
        <v>116</v>
      </c>
      <c r="E211" s="6" t="s">
        <v>35</v>
      </c>
      <c r="F211" s="8" t="s">
        <v>291</v>
      </c>
      <c r="G211" s="10">
        <v>44752</v>
      </c>
      <c r="H211" s="2" t="s">
        <v>292</v>
      </c>
      <c r="I211" s="2" t="s">
        <v>293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5"/>
      <c r="BA211" s="5"/>
      <c r="BB211" s="5"/>
      <c r="BC211" s="5"/>
      <c r="BD211" s="5"/>
      <c r="BE211" s="5"/>
      <c r="BF211" s="5"/>
      <c r="BG211" s="5"/>
    </row>
    <row r="212" spans="1:61" hidden="1">
      <c r="A212" s="1" t="e">
        <f>#REF!</f>
        <v>#REF!</v>
      </c>
      <c r="B212" s="2">
        <v>5000</v>
      </c>
      <c r="C212" s="13" t="s">
        <v>26</v>
      </c>
      <c r="D212" s="13" t="s">
        <v>253</v>
      </c>
      <c r="E212" s="6" t="s">
        <v>4</v>
      </c>
      <c r="F212" s="8" t="s">
        <v>254</v>
      </c>
      <c r="G212" s="10">
        <v>44729</v>
      </c>
      <c r="H212" s="2" t="s">
        <v>251</v>
      </c>
      <c r="I212" s="2" t="s">
        <v>165</v>
      </c>
      <c r="J212" s="5" t="e">
        <f>IF(AND(B212=100, OR(AND(#REF!=#REF!, F212&lt;=#REF!), AND(#REF!=#REF!, F212&lt;=#REF!), AND(#REF!=#REF!, F212&lt;=#REF!), AND(#REF!=#REF!, F212&lt;=#REF!), AND(#REF!=#REF!, F212&lt;=#REF!))), "CR", " ")</f>
        <v>#REF!</v>
      </c>
      <c r="K212" s="5" t="e">
        <f>IF(AND(B212=200, OR(AND(#REF!=#REF!, F212&lt;=#REF!), AND(#REF!=#REF!, F212&lt;=#REF!), AND(#REF!=#REF!, F212&lt;=#REF!), AND(#REF!=#REF!, F212&lt;=#REF!), AND(#REF!=#REF!, F212&lt;=#REF!))), "CR", " ")</f>
        <v>#REF!</v>
      </c>
      <c r="L212" s="5" t="e">
        <f>IF(AND(B212=300, OR(AND(#REF!=#REF!, F212&lt;=#REF!), AND(#REF!=#REF!, F212&lt;=#REF!))), "CR", " ")</f>
        <v>#REF!</v>
      </c>
      <c r="M212" s="5" t="e">
        <f>IF(AND(B212=400, OR(AND(#REF!=#REF!, F212&lt;=#REF!), AND(#REF!=#REF!, F212&lt;=#REF!), AND(#REF!=#REF!, F212&lt;=#REF!), AND(#REF!=#REF!, F212&lt;=#REF!))), "CR", " ")</f>
        <v>#REF!</v>
      </c>
      <c r="N212" s="5" t="e">
        <f>IF(AND(B212=800, OR(AND(#REF!=#REF!, F212&lt;=#REF!), AND(#REF!=#REF!, F212&lt;=#REF!), AND(#REF!=#REF!, F212&lt;=#REF!), AND(#REF!=#REF!, F212&lt;=#REF!), AND(#REF!=#REF!, F212&lt;=#REF!))), "CR", " ")</f>
        <v>#REF!</v>
      </c>
      <c r="O212" s="5" t="e">
        <f>IF(AND(B212=1000, OR(AND(#REF!=#REF!, F212&lt;=#REF!), AND(#REF!=#REF!, F212&lt;=#REF!))), "CR", " ")</f>
        <v>#REF!</v>
      </c>
      <c r="P212" s="5" t="e">
        <f>IF(AND(B212=1500, OR(AND(#REF!=#REF!, F212&lt;=#REF!), AND(#REF!=#REF!, F212&lt;=#REF!), AND(#REF!=#REF!, F212&lt;=#REF!), AND(#REF!=#REF!, F212&lt;=#REF!), AND(#REF!=#REF!, F212&lt;=#REF!))), "CR", " ")</f>
        <v>#REF!</v>
      </c>
      <c r="Q212" s="5" t="e">
        <f>IF(AND(B212="1600 (Mile)",OR(AND(#REF!=#REF!,F212&lt;=#REF!),AND(#REF!=#REF!,F212&lt;=#REF!),AND(#REF!=#REF!,F212&lt;=#REF!),AND(#REF!=#REF!,F212&lt;=#REF!))),"CR"," ")</f>
        <v>#REF!</v>
      </c>
      <c r="R212" s="5" t="e">
        <f>IF(AND(B212=3000, OR(AND(#REF!=#REF!, F212&lt;=#REF!), AND(#REF!=#REF!, F212&lt;=#REF!), AND(#REF!=#REF!, F212&lt;=#REF!), AND(#REF!=#REF!, F212&lt;=#REF!))), "CR", " ")</f>
        <v>#REF!</v>
      </c>
      <c r="S212" s="5" t="e">
        <f>IF(AND(B212=5000, OR(AND(#REF!=#REF!, F212&lt;=#REF!), AND(#REF!=#REF!, F212&lt;=#REF!))), "CR", " ")</f>
        <v>#REF!</v>
      </c>
      <c r="T212" s="4" t="e">
        <f>IF(AND(B212=10000, OR(AND(#REF!=#REF!, F212&lt;=#REF!), AND(#REF!=#REF!, F212&lt;=#REF!))), "CR", " ")</f>
        <v>#REF!</v>
      </c>
      <c r="U212" s="4" t="e">
        <f>IF(AND(B212="high jump", OR(AND(#REF!=#REF!, F212&gt;=#REF!), AND(#REF!=#REF!, F212&gt;=#REF!), AND(#REF!=#REF!, F212&gt;=#REF!), AND(#REF!=#REF!, F212&gt;=#REF!), AND(#REF!=#REF!, F212&gt;=#REF!))), "CR", " ")</f>
        <v>#REF!</v>
      </c>
      <c r="V212" s="4" t="e">
        <f>IF(AND(B212="long jump", OR(AND(#REF!=#REF!, F212&gt;=#REF!), AND(#REF!=#REF!, F212&gt;=#REF!), AND(#REF!=#REF!, F212&gt;=#REF!), AND(#REF!=#REF!, F212&gt;=#REF!), AND(#REF!=#REF!, F212&gt;=#REF!))), "CR", " ")</f>
        <v>#REF!</v>
      </c>
      <c r="W212" s="4" t="e">
        <f>IF(AND(B212="triple jump", OR(AND(#REF!=#REF!, F212&gt;=#REF!), AND(#REF!=#REF!, F212&gt;=#REF!), AND(#REF!=#REF!, F212&gt;=#REF!), AND(#REF!=#REF!, F212&gt;=#REF!), AND(#REF!=#REF!, F212&gt;=#REF!))), "CR", " ")</f>
        <v>#REF!</v>
      </c>
      <c r="X212" s="4" t="e">
        <f>IF(AND(B212="pole vault", OR(AND(#REF!=#REF!, F212&gt;=#REF!), AND(#REF!=#REF!, F212&gt;=#REF!), AND(#REF!=#REF!, F212&gt;=#REF!), AND(#REF!=#REF!, F212&gt;=#REF!), AND(#REF!=#REF!, F212&gt;=#REF!))), "CR", " ")</f>
        <v>#REF!</v>
      </c>
      <c r="Y212" s="4" t="e">
        <f>IF(AND(B212="discus 1",#REF! =#REF!, F212&gt;=#REF!), "CR", " ")</f>
        <v>#REF!</v>
      </c>
      <c r="Z212" s="4" t="e">
        <f>IF(AND(B212="discus 1.25",#REF! =#REF!, F212&gt;=#REF!), "CR", " ")</f>
        <v>#REF!</v>
      </c>
      <c r="AA212" s="4" t="e">
        <f>IF(AND(B212="discus 1.5",#REF! =#REF!, F212&gt;=#REF!), "CR", " ")</f>
        <v>#REF!</v>
      </c>
      <c r="AB212" s="4" t="e">
        <f>IF(AND(B212="discus 1.75",#REF! =#REF!, F212&gt;=#REF!), "CR", " ")</f>
        <v>#REF!</v>
      </c>
      <c r="AC212" s="4" t="e">
        <f>IF(AND(B212="discus 2",#REF! =#REF!, F212&gt;=#REF!), "CR", " ")</f>
        <v>#REF!</v>
      </c>
      <c r="AD212" s="4" t="e">
        <f>IF(AND(B212="hammer 4",#REF! =#REF!, F212&gt;=#REF!), "CR", " ")</f>
        <v>#REF!</v>
      </c>
      <c r="AE212" s="4" t="e">
        <f>IF(AND(B212="hammer 5",#REF! =#REF!, F212&gt;=#REF!), "CR", " ")</f>
        <v>#REF!</v>
      </c>
      <c r="AF212" s="4" t="e">
        <f>IF(AND(B212="hammer 6",#REF! =#REF!, F212&gt;=#REF!), "CR", " ")</f>
        <v>#REF!</v>
      </c>
      <c r="AG212" s="4" t="e">
        <f>IF(AND(B212="hammer 7.26",#REF! =#REF!, F212&gt;=#REF!), "CR", " ")</f>
        <v>#REF!</v>
      </c>
      <c r="AH212" s="4" t="e">
        <f>IF(AND(B212="javelin 400",#REF! =#REF!, F212&gt;=#REF!), "CR", " ")</f>
        <v>#REF!</v>
      </c>
      <c r="AI212" s="4" t="e">
        <f>IF(AND(B212="javelin 600",#REF! =#REF!, F212&gt;=#REF!), "CR", " ")</f>
        <v>#REF!</v>
      </c>
      <c r="AJ212" s="4" t="e">
        <f>IF(AND(B212="javelin 700",#REF! =#REF!, F212&gt;=#REF!), "CR", " ")</f>
        <v>#REF!</v>
      </c>
      <c r="AK212" s="4" t="e">
        <f>IF(AND(B212="javelin 800", OR(AND(#REF!=#REF!, F212&gt;=#REF!), AND(#REF!=#REF!, F212&gt;=#REF!))), "CR", " ")</f>
        <v>#REF!</v>
      </c>
      <c r="AL212" s="4" t="e">
        <f>IF(AND(B212="shot 3",#REF! =#REF!, F212&gt;=#REF!), "CR", " ")</f>
        <v>#REF!</v>
      </c>
      <c r="AM212" s="4" t="e">
        <f>IF(AND(B212="shot 4",#REF! =#REF!, F212&gt;=#REF!), "CR", " ")</f>
        <v>#REF!</v>
      </c>
      <c r="AN212" s="4" t="e">
        <f>IF(AND(B212="shot 5",#REF! =#REF!, F212&gt;=#REF!), "CR", " ")</f>
        <v>#REF!</v>
      </c>
      <c r="AO212" s="4" t="e">
        <f>IF(AND(B212="shot 6",#REF! =#REF!, F212&gt;=#REF!), "CR", " ")</f>
        <v>#REF!</v>
      </c>
      <c r="AP212" s="4" t="e">
        <f>IF(AND(B212="shot 7.26",#REF! =#REF!, F212&gt;=#REF!), "CR", " ")</f>
        <v>#REF!</v>
      </c>
      <c r="AQ212" s="4" t="e">
        <f>IF(AND(B212="60H",OR(AND(#REF!=#REF!,F212&lt;=#REF!),AND(#REF!=#REF!,F212&lt;=#REF!),AND(#REF!=#REF!,F212&lt;=#REF!),AND(#REF!=#REF!,F212&lt;=#REF!),AND(#REF!=#REF!,F212&lt;=#REF!))),"CR"," ")</f>
        <v>#REF!</v>
      </c>
      <c r="AR212" s="4" t="e">
        <f>IF(AND(B212="75H", AND(#REF!=#REF!, F212&lt;=#REF!)), "CR", " ")</f>
        <v>#REF!</v>
      </c>
      <c r="AS212" s="4" t="e">
        <f>IF(AND(B212="80H", AND(#REF!=#REF!, F212&lt;=#REF!)), "CR", " ")</f>
        <v>#REF!</v>
      </c>
      <c r="AT212" s="4" t="e">
        <f>IF(AND(B212="100H", AND(#REF!=#REF!, F212&lt;=#REF!)), "CR", " ")</f>
        <v>#REF!</v>
      </c>
      <c r="AU212" s="4" t="e">
        <f>IF(AND(B212="110H", OR(AND(#REF!=#REF!, F212&lt;=#REF!), AND(#REF!=#REF!, F212&lt;=#REF!))), "CR", " ")</f>
        <v>#REF!</v>
      </c>
      <c r="AV212" s="4" t="e">
        <f>IF(AND(B212="400H", OR(AND(#REF!=#REF!, F212&lt;=#REF!), AND(#REF!=#REF!, F212&lt;=#REF!), AND(#REF!=#REF!, F212&lt;=#REF!), AND(#REF!=#REF!, F212&lt;=#REF!))), "CR", " ")</f>
        <v>#REF!</v>
      </c>
      <c r="AW212" s="4" t="e">
        <f>IF(AND(B212="1500SC", AND(#REF!=#REF!, F212&lt;=#REF!)), "CR", " ")</f>
        <v>#REF!</v>
      </c>
      <c r="AX212" s="4" t="e">
        <f>IF(AND(B212="2000SC", OR(AND(#REF!=#REF!, F212&lt;=#REF!), AND(#REF!=#REF!, F212&lt;=#REF!))), "CR", " ")</f>
        <v>#REF!</v>
      </c>
      <c r="AY212" s="4" t="e">
        <f>IF(AND(B212="3000SC", OR(AND(#REF!=#REF!, F212&lt;=#REF!), AND(#REF!=#REF!, F212&lt;=#REF!))), "CR", " ")</f>
        <v>#REF!</v>
      </c>
      <c r="AZ212" s="5" t="e">
        <f>IF(AND(B212="4x100", OR(AND(#REF!=#REF!, F212&lt;=#REF!), AND(#REF!=#REF!, F212&lt;=#REF!), AND(#REF!=#REF!, F212&lt;=#REF!), AND(#REF!=#REF!, F212&lt;=#REF!), AND(#REF!=#REF!, F212&lt;=#REF!))), "CR", " ")</f>
        <v>#REF!</v>
      </c>
      <c r="BA212" s="5" t="e">
        <f>IF(AND(B212="4x200", OR(AND(#REF!=#REF!, F212&lt;=#REF!), AND(#REF!=#REF!, F212&lt;=#REF!), AND(#REF!=#REF!, F212&lt;=#REF!), AND(#REF!=#REF!, F212&lt;=#REF!), AND(#REF!=#REF!, F212&lt;=#REF!))), "CR", " ")</f>
        <v>#REF!</v>
      </c>
      <c r="BB212" s="5" t="e">
        <f>IF(AND(B212="4x300", AND(#REF!=#REF!, F212&lt;=#REF!)), "CR", " ")</f>
        <v>#REF!</v>
      </c>
      <c r="BC212" s="5" t="e">
        <f>IF(AND(B212="4x400", OR(AND(#REF!=#REF!, F212&lt;=#REF!), AND(#REF!=#REF!, F212&lt;=#REF!), AND(#REF!=#REF!, F212&lt;=#REF!), AND(#REF!=#REF!, F212&lt;=#REF!))), "CR", " ")</f>
        <v>#REF!</v>
      </c>
      <c r="BD212" s="5" t="e">
        <f>IF(AND(B212="3x800", OR(AND(#REF!=#REF!, F212&lt;=#REF!), AND(#REF!=#REF!, F212&lt;=#REF!), AND(#REF!=#REF!, F212&lt;=#REF!))), "CR", " ")</f>
        <v>#REF!</v>
      </c>
      <c r="BE212" s="5" t="e">
        <f>IF(AND(B212="pentathlon", OR(AND(#REF!=#REF!, F212&gt;=#REF!), AND(#REF!=#REF!, F212&gt;=#REF!),AND(#REF!=#REF!, F212&gt;=#REF!),AND(#REF!=#REF!, F212&gt;=#REF!))), "CR", " ")</f>
        <v>#REF!</v>
      </c>
      <c r="BF212" s="5" t="e">
        <f>IF(AND(B212="heptathlon", OR(AND(#REF!=#REF!, F212&gt;=#REF!), AND(#REF!=#REF!, F212&gt;=#REF!))), "CR", " ")</f>
        <v>#REF!</v>
      </c>
      <c r="BG212" s="5" t="e">
        <f>IF(AND(B212="decathlon", OR(AND(#REF!=#REF!, F212&gt;=#REF!), AND(#REF!=#REF!, F212&gt;=#REF!),AND(#REF!=#REF!, F212&gt;=#REF!))), "CR", " ")</f>
        <v>#REF!</v>
      </c>
    </row>
    <row r="213" spans="1:61" hidden="1">
      <c r="A213" s="1" t="e">
        <f>#REF!</f>
        <v>#REF!</v>
      </c>
      <c r="B213" s="2">
        <v>5000</v>
      </c>
      <c r="C213" s="13" t="s">
        <v>54</v>
      </c>
      <c r="D213" s="13" t="s">
        <v>119</v>
      </c>
      <c r="E213" s="6" t="s">
        <v>4</v>
      </c>
      <c r="F213" s="8" t="s">
        <v>255</v>
      </c>
      <c r="G213" s="10">
        <v>44729</v>
      </c>
      <c r="H213" s="2" t="s">
        <v>251</v>
      </c>
      <c r="I213" s="2" t="s">
        <v>165</v>
      </c>
      <c r="J213" s="5" t="e">
        <f>IF(AND(B213=100, OR(AND(#REF!=#REF!, F213&lt;=#REF!), AND(#REF!=#REF!, F213&lt;=#REF!), AND(#REF!=#REF!, F213&lt;=#REF!), AND(#REF!=#REF!, F213&lt;=#REF!), AND(#REF!=#REF!, F213&lt;=#REF!))), "CR", " ")</f>
        <v>#REF!</v>
      </c>
      <c r="K213" s="5" t="e">
        <f>IF(AND(B213=200, OR(AND(#REF!=#REF!, F213&lt;=#REF!), AND(#REF!=#REF!, F213&lt;=#REF!), AND(#REF!=#REF!, F213&lt;=#REF!), AND(#REF!=#REF!, F213&lt;=#REF!), AND(#REF!=#REF!, F213&lt;=#REF!))), "CR", " ")</f>
        <v>#REF!</v>
      </c>
      <c r="L213" s="5" t="e">
        <f>IF(AND(B213=300, OR(AND(#REF!=#REF!, F213&lt;=#REF!), AND(#REF!=#REF!, F213&lt;=#REF!))), "CR", " ")</f>
        <v>#REF!</v>
      </c>
      <c r="M213" s="5" t="e">
        <f>IF(AND(B213=400, OR(AND(#REF!=#REF!, F213&lt;=#REF!), AND(#REF!=#REF!, F213&lt;=#REF!), AND(#REF!=#REF!, F213&lt;=#REF!), AND(#REF!=#REF!, F213&lt;=#REF!))), "CR", " ")</f>
        <v>#REF!</v>
      </c>
      <c r="N213" s="5" t="e">
        <f>IF(AND(B213=800, OR(AND(#REF!=#REF!, F213&lt;=#REF!), AND(#REF!=#REF!, F213&lt;=#REF!), AND(#REF!=#REF!, F213&lt;=#REF!), AND(#REF!=#REF!, F213&lt;=#REF!), AND(#REF!=#REF!, F213&lt;=#REF!))), "CR", " ")</f>
        <v>#REF!</v>
      </c>
      <c r="O213" s="5" t="e">
        <f>IF(AND(B213=1000, OR(AND(#REF!=#REF!, F213&lt;=#REF!), AND(#REF!=#REF!, F213&lt;=#REF!))), "CR", " ")</f>
        <v>#REF!</v>
      </c>
      <c r="P213" s="5" t="e">
        <f>IF(AND(B213=1500, OR(AND(#REF!=#REF!, F213&lt;=#REF!), AND(#REF!=#REF!, F213&lt;=#REF!), AND(#REF!=#REF!, F213&lt;=#REF!), AND(#REF!=#REF!, F213&lt;=#REF!), AND(#REF!=#REF!, F213&lt;=#REF!))), "CR", " ")</f>
        <v>#REF!</v>
      </c>
      <c r="Q213" s="5" t="e">
        <f>IF(AND(B213="1600 (Mile)",OR(AND(#REF!=#REF!,F213&lt;=#REF!),AND(#REF!=#REF!,F213&lt;=#REF!),AND(#REF!=#REF!,F213&lt;=#REF!),AND(#REF!=#REF!,F213&lt;=#REF!))),"CR"," ")</f>
        <v>#REF!</v>
      </c>
      <c r="R213" s="5" t="e">
        <f>IF(AND(B213=3000, OR(AND(#REF!=#REF!, F213&lt;=#REF!), AND(#REF!=#REF!, F213&lt;=#REF!), AND(#REF!=#REF!, F213&lt;=#REF!), AND(#REF!=#REF!, F213&lt;=#REF!))), "CR", " ")</f>
        <v>#REF!</v>
      </c>
      <c r="S213" s="5" t="e">
        <f>IF(AND(B213=5000, OR(AND(#REF!=#REF!, F213&lt;=#REF!), AND(#REF!=#REF!, F213&lt;=#REF!))), "CR", " ")</f>
        <v>#REF!</v>
      </c>
      <c r="T213" s="4" t="e">
        <f>IF(AND(B213=10000, OR(AND(#REF!=#REF!, F213&lt;=#REF!), AND(#REF!=#REF!, F213&lt;=#REF!))), "CR", " ")</f>
        <v>#REF!</v>
      </c>
      <c r="U213" s="4" t="e">
        <f>IF(AND(B213="high jump", OR(AND(#REF!=#REF!, F213&gt;=#REF!), AND(#REF!=#REF!, F213&gt;=#REF!), AND(#REF!=#REF!, F213&gt;=#REF!), AND(#REF!=#REF!, F213&gt;=#REF!), AND(#REF!=#REF!, F213&gt;=#REF!))), "CR", " ")</f>
        <v>#REF!</v>
      </c>
      <c r="V213" s="4" t="e">
        <f>IF(AND(B213="long jump", OR(AND(#REF!=#REF!, F213&gt;=#REF!), AND(#REF!=#REF!, F213&gt;=#REF!), AND(#REF!=#REF!, F213&gt;=#REF!), AND(#REF!=#REF!, F213&gt;=#REF!), AND(#REF!=#REF!, F213&gt;=#REF!))), "CR", " ")</f>
        <v>#REF!</v>
      </c>
      <c r="W213" s="4" t="e">
        <f>IF(AND(B213="triple jump", OR(AND(#REF!=#REF!, F213&gt;=#REF!), AND(#REF!=#REF!, F213&gt;=#REF!), AND(#REF!=#REF!, F213&gt;=#REF!), AND(#REF!=#REF!, F213&gt;=#REF!), AND(#REF!=#REF!, F213&gt;=#REF!))), "CR", " ")</f>
        <v>#REF!</v>
      </c>
      <c r="X213" s="4" t="e">
        <f>IF(AND(B213="pole vault", OR(AND(#REF!=#REF!, F213&gt;=#REF!), AND(#REF!=#REF!, F213&gt;=#REF!), AND(#REF!=#REF!, F213&gt;=#REF!), AND(#REF!=#REF!, F213&gt;=#REF!), AND(#REF!=#REF!, F213&gt;=#REF!))), "CR", " ")</f>
        <v>#REF!</v>
      </c>
      <c r="Y213" s="4" t="e">
        <f>IF(AND(B213="discus 1",#REF! =#REF!, F213&gt;=#REF!), "CR", " ")</f>
        <v>#REF!</v>
      </c>
      <c r="Z213" s="4" t="e">
        <f>IF(AND(B213="discus 1.25",#REF! =#REF!, F213&gt;=#REF!), "CR", " ")</f>
        <v>#REF!</v>
      </c>
      <c r="AA213" s="4" t="e">
        <f>IF(AND(B213="discus 1.5",#REF! =#REF!, F213&gt;=#REF!), "CR", " ")</f>
        <v>#REF!</v>
      </c>
      <c r="AB213" s="4" t="e">
        <f>IF(AND(B213="discus 1.75",#REF! =#REF!, F213&gt;=#REF!), "CR", " ")</f>
        <v>#REF!</v>
      </c>
      <c r="AC213" s="4" t="e">
        <f>IF(AND(B213="discus 2",#REF! =#REF!, F213&gt;=#REF!), "CR", " ")</f>
        <v>#REF!</v>
      </c>
      <c r="AD213" s="4" t="e">
        <f>IF(AND(B213="hammer 4",#REF! =#REF!, F213&gt;=#REF!), "CR", " ")</f>
        <v>#REF!</v>
      </c>
      <c r="AE213" s="4" t="e">
        <f>IF(AND(B213="hammer 5",#REF! =#REF!, F213&gt;=#REF!), "CR", " ")</f>
        <v>#REF!</v>
      </c>
      <c r="AF213" s="4" t="e">
        <f>IF(AND(B213="hammer 6",#REF! =#REF!, F213&gt;=#REF!), "CR", " ")</f>
        <v>#REF!</v>
      </c>
      <c r="AG213" s="4" t="e">
        <f>IF(AND(B213="hammer 7.26",#REF! =#REF!, F213&gt;=#REF!), "CR", " ")</f>
        <v>#REF!</v>
      </c>
      <c r="AH213" s="4" t="e">
        <f>IF(AND(B213="javelin 400",#REF! =#REF!, F213&gt;=#REF!), "CR", " ")</f>
        <v>#REF!</v>
      </c>
      <c r="AI213" s="4" t="e">
        <f>IF(AND(B213="javelin 600",#REF! =#REF!, F213&gt;=#REF!), "CR", " ")</f>
        <v>#REF!</v>
      </c>
      <c r="AJ213" s="4" t="e">
        <f>IF(AND(B213="javelin 700",#REF! =#REF!, F213&gt;=#REF!), "CR", " ")</f>
        <v>#REF!</v>
      </c>
      <c r="AK213" s="4" t="e">
        <f>IF(AND(B213="javelin 800", OR(AND(#REF!=#REF!, F213&gt;=#REF!), AND(#REF!=#REF!, F213&gt;=#REF!))), "CR", " ")</f>
        <v>#REF!</v>
      </c>
      <c r="AL213" s="4" t="e">
        <f>IF(AND(B213="shot 3",#REF! =#REF!, F213&gt;=#REF!), "CR", " ")</f>
        <v>#REF!</v>
      </c>
      <c r="AM213" s="4" t="e">
        <f>IF(AND(B213="shot 4",#REF! =#REF!, F213&gt;=#REF!), "CR", " ")</f>
        <v>#REF!</v>
      </c>
      <c r="AN213" s="4" t="e">
        <f>IF(AND(B213="shot 5",#REF! =#REF!, F213&gt;=#REF!), "CR", " ")</f>
        <v>#REF!</v>
      </c>
      <c r="AO213" s="4" t="e">
        <f>IF(AND(B213="shot 6",#REF! =#REF!, F213&gt;=#REF!), "CR", " ")</f>
        <v>#REF!</v>
      </c>
      <c r="AP213" s="4" t="e">
        <f>IF(AND(B213="shot 7.26",#REF! =#REF!, F213&gt;=#REF!), "CR", " ")</f>
        <v>#REF!</v>
      </c>
      <c r="AQ213" s="4" t="e">
        <f>IF(AND(B213="60H",OR(AND(#REF!=#REF!,F213&lt;=#REF!),AND(#REF!=#REF!,F213&lt;=#REF!),AND(#REF!=#REF!,F213&lt;=#REF!),AND(#REF!=#REF!,F213&lt;=#REF!),AND(#REF!=#REF!,F213&lt;=#REF!))),"CR"," ")</f>
        <v>#REF!</v>
      </c>
      <c r="AR213" s="4" t="e">
        <f>IF(AND(B213="75H", AND(#REF!=#REF!, F213&lt;=#REF!)), "CR", " ")</f>
        <v>#REF!</v>
      </c>
      <c r="AS213" s="4" t="e">
        <f>IF(AND(B213="80H", AND(#REF!=#REF!, F213&lt;=#REF!)), "CR", " ")</f>
        <v>#REF!</v>
      </c>
      <c r="AT213" s="4" t="e">
        <f>IF(AND(B213="100H", AND(#REF!=#REF!, F213&lt;=#REF!)), "CR", " ")</f>
        <v>#REF!</v>
      </c>
      <c r="AU213" s="4" t="e">
        <f>IF(AND(B213="110H", OR(AND(#REF!=#REF!, F213&lt;=#REF!), AND(#REF!=#REF!, F213&lt;=#REF!))), "CR", " ")</f>
        <v>#REF!</v>
      </c>
      <c r="AV213" s="4" t="e">
        <f>IF(AND(B213="400H", OR(AND(#REF!=#REF!, F213&lt;=#REF!), AND(#REF!=#REF!, F213&lt;=#REF!), AND(#REF!=#REF!, F213&lt;=#REF!), AND(#REF!=#REF!, F213&lt;=#REF!))), "CR", " ")</f>
        <v>#REF!</v>
      </c>
      <c r="AW213" s="4" t="e">
        <f>IF(AND(B213="1500SC", AND(#REF!=#REF!, F213&lt;=#REF!)), "CR", " ")</f>
        <v>#REF!</v>
      </c>
      <c r="AX213" s="4" t="e">
        <f>IF(AND(B213="2000SC", OR(AND(#REF!=#REF!, F213&lt;=#REF!), AND(#REF!=#REF!, F213&lt;=#REF!))), "CR", " ")</f>
        <v>#REF!</v>
      </c>
      <c r="AY213" s="4" t="e">
        <f>IF(AND(B213="3000SC", OR(AND(#REF!=#REF!, F213&lt;=#REF!), AND(#REF!=#REF!, F213&lt;=#REF!))), "CR", " ")</f>
        <v>#REF!</v>
      </c>
      <c r="AZ213" s="5" t="e">
        <f>IF(AND(B213="4x100", OR(AND(#REF!=#REF!, F213&lt;=#REF!), AND(#REF!=#REF!, F213&lt;=#REF!), AND(#REF!=#REF!, F213&lt;=#REF!), AND(#REF!=#REF!, F213&lt;=#REF!), AND(#REF!=#REF!, F213&lt;=#REF!))), "CR", " ")</f>
        <v>#REF!</v>
      </c>
      <c r="BA213" s="5" t="e">
        <f>IF(AND(B213="4x200", OR(AND(#REF!=#REF!, F213&lt;=#REF!), AND(#REF!=#REF!, F213&lt;=#REF!), AND(#REF!=#REF!, F213&lt;=#REF!), AND(#REF!=#REF!, F213&lt;=#REF!), AND(#REF!=#REF!, F213&lt;=#REF!))), "CR", " ")</f>
        <v>#REF!</v>
      </c>
      <c r="BB213" s="5" t="e">
        <f>IF(AND(B213="4x300", AND(#REF!=#REF!, F213&lt;=#REF!)), "CR", " ")</f>
        <v>#REF!</v>
      </c>
      <c r="BC213" s="5" t="e">
        <f>IF(AND(B213="4x400", OR(AND(#REF!=#REF!, F213&lt;=#REF!), AND(#REF!=#REF!, F213&lt;=#REF!), AND(#REF!=#REF!, F213&lt;=#REF!), AND(#REF!=#REF!, F213&lt;=#REF!))), "CR", " ")</f>
        <v>#REF!</v>
      </c>
      <c r="BD213" s="5" t="e">
        <f>IF(AND(B213="3x800", OR(AND(#REF!=#REF!, F213&lt;=#REF!), AND(#REF!=#REF!, F213&lt;=#REF!), AND(#REF!=#REF!, F213&lt;=#REF!))), "CR", " ")</f>
        <v>#REF!</v>
      </c>
      <c r="BE213" s="5" t="e">
        <f>IF(AND(B213="pentathlon", OR(AND(#REF!=#REF!, F213&gt;=#REF!), AND(#REF!=#REF!, F213&gt;=#REF!),AND(#REF!=#REF!, F213&gt;=#REF!),AND(#REF!=#REF!, F213&gt;=#REF!))), "CR", " ")</f>
        <v>#REF!</v>
      </c>
      <c r="BF213" s="5" t="e">
        <f>IF(AND(B213="heptathlon", OR(AND(#REF!=#REF!, F213&gt;=#REF!), AND(#REF!=#REF!, F213&gt;=#REF!))), "CR", " ")</f>
        <v>#REF!</v>
      </c>
      <c r="BG213" s="5" t="e">
        <f>IF(AND(B213="decathlon", OR(AND(#REF!=#REF!, F213&gt;=#REF!), AND(#REF!=#REF!, F213&gt;=#REF!),AND(#REF!=#REF!, F213&gt;=#REF!))), "CR", " ")</f>
        <v>#REF!</v>
      </c>
    </row>
    <row r="214" spans="1:61" hidden="1">
      <c r="A214" s="1" t="e">
        <f>#REF!</f>
        <v>#REF!</v>
      </c>
      <c r="B214" s="2">
        <v>5000</v>
      </c>
      <c r="C214" s="1" t="s">
        <v>148</v>
      </c>
      <c r="D214" s="1" t="s">
        <v>145</v>
      </c>
      <c r="E214" s="6" t="s">
        <v>4</v>
      </c>
      <c r="F214" s="8" t="s">
        <v>262</v>
      </c>
      <c r="G214" s="10">
        <v>44731</v>
      </c>
      <c r="H214" s="2" t="s">
        <v>261</v>
      </c>
      <c r="I214" s="2" t="s">
        <v>216</v>
      </c>
      <c r="J214" s="5" t="e">
        <f>IF(AND(B214=100, OR(AND(#REF!=#REF!, F214&lt;=#REF!), AND(#REF!=#REF!, F214&lt;=#REF!), AND(#REF!=#REF!, F214&lt;=#REF!), AND(#REF!=#REF!, F214&lt;=#REF!), AND(#REF!=#REF!, F214&lt;=#REF!))), "CR", " ")</f>
        <v>#REF!</v>
      </c>
      <c r="K214" s="5" t="e">
        <f>IF(AND(B214=200, OR(AND(#REF!=#REF!, F214&lt;=#REF!), AND(#REF!=#REF!, F214&lt;=#REF!), AND(#REF!=#REF!, F214&lt;=#REF!), AND(#REF!=#REF!, F214&lt;=#REF!), AND(#REF!=#REF!, F214&lt;=#REF!))), "CR", " ")</f>
        <v>#REF!</v>
      </c>
      <c r="L214" s="5" t="e">
        <f>IF(AND(B214=300, OR(AND(#REF!=#REF!, F214&lt;=#REF!), AND(#REF!=#REF!, F214&lt;=#REF!))), "CR", " ")</f>
        <v>#REF!</v>
      </c>
      <c r="M214" s="5" t="e">
        <f>IF(AND(B214=400, OR(AND(#REF!=#REF!, F214&lt;=#REF!), AND(#REF!=#REF!, F214&lt;=#REF!), AND(#REF!=#REF!, F214&lt;=#REF!), AND(#REF!=#REF!, F214&lt;=#REF!))), "CR", " ")</f>
        <v>#REF!</v>
      </c>
      <c r="N214" s="5" t="e">
        <f>IF(AND(B214=800, OR(AND(#REF!=#REF!, F214&lt;=#REF!), AND(#REF!=#REF!, F214&lt;=#REF!), AND(#REF!=#REF!, F214&lt;=#REF!), AND(#REF!=#REF!, F214&lt;=#REF!), AND(#REF!=#REF!, F214&lt;=#REF!))), "CR", " ")</f>
        <v>#REF!</v>
      </c>
      <c r="O214" s="5" t="e">
        <f>IF(AND(B214=1000, OR(AND(#REF!=#REF!, F214&lt;=#REF!), AND(#REF!=#REF!, F214&lt;=#REF!))), "CR", " ")</f>
        <v>#REF!</v>
      </c>
      <c r="P214" s="5" t="e">
        <f>IF(AND(B214=1500, OR(AND(#REF!=#REF!, F214&lt;=#REF!), AND(#REF!=#REF!, F214&lt;=#REF!), AND(#REF!=#REF!, F214&lt;=#REF!), AND(#REF!=#REF!, F214&lt;=#REF!), AND(#REF!=#REF!, F214&lt;=#REF!))), "CR", " ")</f>
        <v>#REF!</v>
      </c>
      <c r="Q214" s="5" t="e">
        <f>IF(AND(B214="1600 (Mile)",OR(AND(#REF!=#REF!,F214&lt;=#REF!),AND(#REF!=#REF!,F214&lt;=#REF!),AND(#REF!=#REF!,F214&lt;=#REF!),AND(#REF!=#REF!,F214&lt;=#REF!))),"CR"," ")</f>
        <v>#REF!</v>
      </c>
      <c r="R214" s="5" t="e">
        <f>IF(AND(B214=3000, OR(AND(#REF!=#REF!, F214&lt;=#REF!), AND(#REF!=#REF!, F214&lt;=#REF!), AND(#REF!=#REF!, F214&lt;=#REF!), AND(#REF!=#REF!, F214&lt;=#REF!))), "CR", " ")</f>
        <v>#REF!</v>
      </c>
      <c r="S214" s="5" t="e">
        <f>IF(AND(B214=5000, OR(AND(#REF!=#REF!, F214&lt;=#REF!), AND(#REF!=#REF!, F214&lt;=#REF!))), "CR", " ")</f>
        <v>#REF!</v>
      </c>
      <c r="T214" s="4" t="e">
        <f>IF(AND(B214=10000, OR(AND(#REF!=#REF!, F214&lt;=#REF!), AND(#REF!=#REF!, F214&lt;=#REF!))), "CR", " ")</f>
        <v>#REF!</v>
      </c>
      <c r="U214" s="4" t="e">
        <f>IF(AND(B214="high jump", OR(AND(#REF!=#REF!, F214&gt;=#REF!), AND(#REF!=#REF!, F214&gt;=#REF!), AND(#REF!=#REF!, F214&gt;=#REF!), AND(#REF!=#REF!, F214&gt;=#REF!), AND(#REF!=#REF!, F214&gt;=#REF!))), "CR", " ")</f>
        <v>#REF!</v>
      </c>
      <c r="V214" s="4" t="e">
        <f>IF(AND(B214="long jump", OR(AND(#REF!=#REF!, F214&gt;=#REF!), AND(#REF!=#REF!, F214&gt;=#REF!), AND(#REF!=#REF!, F214&gt;=#REF!), AND(#REF!=#REF!, F214&gt;=#REF!), AND(#REF!=#REF!, F214&gt;=#REF!))), "CR", " ")</f>
        <v>#REF!</v>
      </c>
      <c r="W214" s="4" t="e">
        <f>IF(AND(B214="triple jump", OR(AND(#REF!=#REF!, F214&gt;=#REF!), AND(#REF!=#REF!, F214&gt;=#REF!), AND(#REF!=#REF!, F214&gt;=#REF!), AND(#REF!=#REF!, F214&gt;=#REF!), AND(#REF!=#REF!, F214&gt;=#REF!))), "CR", " ")</f>
        <v>#REF!</v>
      </c>
      <c r="X214" s="4" t="e">
        <f>IF(AND(B214="pole vault", OR(AND(#REF!=#REF!, F214&gt;=#REF!), AND(#REF!=#REF!, F214&gt;=#REF!), AND(#REF!=#REF!, F214&gt;=#REF!), AND(#REF!=#REF!, F214&gt;=#REF!), AND(#REF!=#REF!, F214&gt;=#REF!))), "CR", " ")</f>
        <v>#REF!</v>
      </c>
      <c r="Y214" s="4" t="e">
        <f>IF(AND(B214="discus 1",#REF! =#REF!, F214&gt;=#REF!), "CR", " ")</f>
        <v>#REF!</v>
      </c>
      <c r="Z214" s="4" t="e">
        <f>IF(AND(B214="discus 1.25",#REF! =#REF!, F214&gt;=#REF!), "CR", " ")</f>
        <v>#REF!</v>
      </c>
      <c r="AA214" s="4" t="e">
        <f>IF(AND(B214="discus 1.5",#REF! =#REF!, F214&gt;=#REF!), "CR", " ")</f>
        <v>#REF!</v>
      </c>
      <c r="AB214" s="4" t="e">
        <f>IF(AND(B214="discus 1.75",#REF! =#REF!, F214&gt;=#REF!), "CR", " ")</f>
        <v>#REF!</v>
      </c>
      <c r="AC214" s="4" t="e">
        <f>IF(AND(B214="discus 2",#REF! =#REF!, F214&gt;=#REF!), "CR", " ")</f>
        <v>#REF!</v>
      </c>
      <c r="AD214" s="4" t="e">
        <f>IF(AND(B214="hammer 4",#REF! =#REF!, F214&gt;=#REF!), "CR", " ")</f>
        <v>#REF!</v>
      </c>
      <c r="AE214" s="4" t="e">
        <f>IF(AND(B214="hammer 5",#REF! =#REF!, F214&gt;=#REF!), "CR", " ")</f>
        <v>#REF!</v>
      </c>
      <c r="AF214" s="4" t="e">
        <f>IF(AND(B214="hammer 6",#REF! =#REF!, F214&gt;=#REF!), "CR", " ")</f>
        <v>#REF!</v>
      </c>
      <c r="AG214" s="4" t="e">
        <f>IF(AND(B214="hammer 7.26",#REF! =#REF!, F214&gt;=#REF!), "CR", " ")</f>
        <v>#REF!</v>
      </c>
      <c r="AH214" s="4" t="e">
        <f>IF(AND(B214="javelin 400",#REF! =#REF!, F214&gt;=#REF!), "CR", " ")</f>
        <v>#REF!</v>
      </c>
      <c r="AI214" s="4" t="e">
        <f>IF(AND(B214="javelin 600",#REF! =#REF!, F214&gt;=#REF!), "CR", " ")</f>
        <v>#REF!</v>
      </c>
      <c r="AJ214" s="4" t="e">
        <f>IF(AND(B214="javelin 700",#REF! =#REF!, F214&gt;=#REF!), "CR", " ")</f>
        <v>#REF!</v>
      </c>
      <c r="AK214" s="4" t="e">
        <f>IF(AND(B214="javelin 800", OR(AND(#REF!=#REF!, F214&gt;=#REF!), AND(#REF!=#REF!, F214&gt;=#REF!))), "CR", " ")</f>
        <v>#REF!</v>
      </c>
      <c r="AL214" s="4" t="e">
        <f>IF(AND(B214="shot 3",#REF! =#REF!, F214&gt;=#REF!), "CR", " ")</f>
        <v>#REF!</v>
      </c>
      <c r="AM214" s="4" t="e">
        <f>IF(AND(B214="shot 4",#REF! =#REF!, F214&gt;=#REF!), "CR", " ")</f>
        <v>#REF!</v>
      </c>
      <c r="AN214" s="4" t="e">
        <f>IF(AND(B214="shot 5",#REF! =#REF!, F214&gt;=#REF!), "CR", " ")</f>
        <v>#REF!</v>
      </c>
      <c r="AO214" s="4" t="e">
        <f>IF(AND(B214="shot 6",#REF! =#REF!, F214&gt;=#REF!), "CR", " ")</f>
        <v>#REF!</v>
      </c>
      <c r="AP214" s="4" t="e">
        <f>IF(AND(B214="shot 7.26",#REF! =#REF!, F214&gt;=#REF!), "CR", " ")</f>
        <v>#REF!</v>
      </c>
      <c r="AQ214" s="4" t="e">
        <f>IF(AND(B214="60H",OR(AND(#REF!=#REF!,F214&lt;=#REF!),AND(#REF!=#REF!,F214&lt;=#REF!),AND(#REF!=#REF!,F214&lt;=#REF!),AND(#REF!=#REF!,F214&lt;=#REF!),AND(#REF!=#REF!,F214&lt;=#REF!))),"CR"," ")</f>
        <v>#REF!</v>
      </c>
      <c r="AR214" s="4" t="e">
        <f>IF(AND(B214="75H", AND(#REF!=#REF!, F214&lt;=#REF!)), "CR", " ")</f>
        <v>#REF!</v>
      </c>
      <c r="AS214" s="4" t="e">
        <f>IF(AND(B214="80H", AND(#REF!=#REF!, F214&lt;=#REF!)), "CR", " ")</f>
        <v>#REF!</v>
      </c>
      <c r="AT214" s="4" t="e">
        <f>IF(AND(B214="100H", AND(#REF!=#REF!, F214&lt;=#REF!)), "CR", " ")</f>
        <v>#REF!</v>
      </c>
      <c r="AU214" s="4" t="e">
        <f>IF(AND(B214="110H", OR(AND(#REF!=#REF!, F214&lt;=#REF!), AND(#REF!=#REF!, F214&lt;=#REF!))), "CR", " ")</f>
        <v>#REF!</v>
      </c>
      <c r="AV214" s="4" t="e">
        <f>IF(AND(B214="400H", OR(AND(#REF!=#REF!, F214&lt;=#REF!), AND(#REF!=#REF!, F214&lt;=#REF!), AND(#REF!=#REF!, F214&lt;=#REF!), AND(#REF!=#REF!, F214&lt;=#REF!))), "CR", " ")</f>
        <v>#REF!</v>
      </c>
      <c r="AW214" s="4" t="e">
        <f>IF(AND(B214="1500SC", AND(#REF!=#REF!, F214&lt;=#REF!)), "CR", " ")</f>
        <v>#REF!</v>
      </c>
      <c r="AX214" s="4" t="e">
        <f>IF(AND(B214="2000SC", OR(AND(#REF!=#REF!, F214&lt;=#REF!), AND(#REF!=#REF!, F214&lt;=#REF!))), "CR", " ")</f>
        <v>#REF!</v>
      </c>
      <c r="AY214" s="4" t="e">
        <f>IF(AND(B214="3000SC", OR(AND(#REF!=#REF!, F214&lt;=#REF!), AND(#REF!=#REF!, F214&lt;=#REF!))), "CR", " ")</f>
        <v>#REF!</v>
      </c>
      <c r="AZ214" s="5" t="e">
        <f>IF(AND(B214="4x100", OR(AND(#REF!=#REF!, F214&lt;=#REF!), AND(#REF!=#REF!, F214&lt;=#REF!), AND(#REF!=#REF!, F214&lt;=#REF!), AND(#REF!=#REF!, F214&lt;=#REF!), AND(#REF!=#REF!, F214&lt;=#REF!))), "CR", " ")</f>
        <v>#REF!</v>
      </c>
      <c r="BA214" s="5" t="e">
        <f>IF(AND(B214="4x200", OR(AND(#REF!=#REF!, F214&lt;=#REF!), AND(#REF!=#REF!, F214&lt;=#REF!), AND(#REF!=#REF!, F214&lt;=#REF!), AND(#REF!=#REF!, F214&lt;=#REF!), AND(#REF!=#REF!, F214&lt;=#REF!))), "CR", " ")</f>
        <v>#REF!</v>
      </c>
      <c r="BB214" s="5" t="e">
        <f>IF(AND(B214="4x300", AND(#REF!=#REF!, F214&lt;=#REF!)), "CR", " ")</f>
        <v>#REF!</v>
      </c>
      <c r="BC214" s="5" t="e">
        <f>IF(AND(B214="4x400", OR(AND(#REF!=#REF!, F214&lt;=#REF!), AND(#REF!=#REF!, F214&lt;=#REF!), AND(#REF!=#REF!, F214&lt;=#REF!), AND(#REF!=#REF!, F214&lt;=#REF!))), "CR", " ")</f>
        <v>#REF!</v>
      </c>
      <c r="BD214" s="5" t="e">
        <f>IF(AND(B214="3x800", OR(AND(#REF!=#REF!, F214&lt;=#REF!), AND(#REF!=#REF!, F214&lt;=#REF!), AND(#REF!=#REF!, F214&lt;=#REF!))), "CR", " ")</f>
        <v>#REF!</v>
      </c>
      <c r="BE214" s="5" t="e">
        <f>IF(AND(B214="pentathlon", OR(AND(#REF!=#REF!, F214&gt;=#REF!), AND(#REF!=#REF!, F214&gt;=#REF!),AND(#REF!=#REF!, F214&gt;=#REF!),AND(#REF!=#REF!, F214&gt;=#REF!))), "CR", " ")</f>
        <v>#REF!</v>
      </c>
      <c r="BF214" s="5" t="e">
        <f>IF(AND(B214="heptathlon", OR(AND(#REF!=#REF!, F214&gt;=#REF!), AND(#REF!=#REF!, F214&gt;=#REF!))), "CR", " ")</f>
        <v>#REF!</v>
      </c>
      <c r="BG214" s="5" t="e">
        <f>IF(AND(B214="decathlon", OR(AND(#REF!=#REF!, F214&gt;=#REF!), AND(#REF!=#REF!, F214&gt;=#REF!),AND(#REF!=#REF!, F214&gt;=#REF!))), "CR", " ")</f>
        <v>#REF!</v>
      </c>
    </row>
    <row r="215" spans="1:61" hidden="1">
      <c r="A215" s="1" t="e">
        <f>#REF!</f>
        <v>#REF!</v>
      </c>
      <c r="B215" s="2">
        <v>5000</v>
      </c>
      <c r="C215" s="13" t="s">
        <v>55</v>
      </c>
      <c r="D215" s="13" t="s">
        <v>56</v>
      </c>
      <c r="E215" s="6" t="s">
        <v>87</v>
      </c>
      <c r="F215" s="8" t="s">
        <v>256</v>
      </c>
      <c r="G215" s="10">
        <v>44729</v>
      </c>
      <c r="H215" s="2" t="s">
        <v>251</v>
      </c>
      <c r="I215" s="2" t="s">
        <v>165</v>
      </c>
      <c r="J215" s="5" t="e">
        <f>IF(AND(B215=100, OR(AND(#REF!=#REF!, F215&lt;=#REF!), AND(#REF!=#REF!, F215&lt;=#REF!), AND(#REF!=#REF!, F215&lt;=#REF!), AND(#REF!=#REF!, F215&lt;=#REF!), AND(#REF!=#REF!, F215&lt;=#REF!))), "CR", " ")</f>
        <v>#REF!</v>
      </c>
      <c r="K215" s="5" t="e">
        <f>IF(AND(B215=200, OR(AND(#REF!=#REF!, F215&lt;=#REF!), AND(#REF!=#REF!, F215&lt;=#REF!), AND(#REF!=#REF!, F215&lt;=#REF!), AND(#REF!=#REF!, F215&lt;=#REF!), AND(#REF!=#REF!, F215&lt;=#REF!))), "CR", " ")</f>
        <v>#REF!</v>
      </c>
      <c r="L215" s="5" t="e">
        <f>IF(AND(B215=300, OR(AND(#REF!=#REF!, F215&lt;=#REF!), AND(#REF!=#REF!, F215&lt;=#REF!))), "CR", " ")</f>
        <v>#REF!</v>
      </c>
      <c r="M215" s="5" t="e">
        <f>IF(AND(B215=400, OR(AND(#REF!=#REF!, F215&lt;=#REF!), AND(#REF!=#REF!, F215&lt;=#REF!), AND(#REF!=#REF!, F215&lt;=#REF!), AND(#REF!=#REF!, F215&lt;=#REF!))), "CR", " ")</f>
        <v>#REF!</v>
      </c>
      <c r="N215" s="5" t="e">
        <f>IF(AND(B215=800, OR(AND(#REF!=#REF!, F215&lt;=#REF!), AND(#REF!=#REF!, F215&lt;=#REF!), AND(#REF!=#REF!, F215&lt;=#REF!), AND(#REF!=#REF!, F215&lt;=#REF!), AND(#REF!=#REF!, F215&lt;=#REF!))), "CR", " ")</f>
        <v>#REF!</v>
      </c>
      <c r="O215" s="5" t="e">
        <f>IF(AND(B215=1000, OR(AND(#REF!=#REF!, F215&lt;=#REF!), AND(#REF!=#REF!, F215&lt;=#REF!))), "CR", " ")</f>
        <v>#REF!</v>
      </c>
      <c r="P215" s="5" t="e">
        <f>IF(AND(B215=1500, OR(AND(#REF!=#REF!, F215&lt;=#REF!), AND(#REF!=#REF!, F215&lt;=#REF!), AND(#REF!=#REF!, F215&lt;=#REF!), AND(#REF!=#REF!, F215&lt;=#REF!), AND(#REF!=#REF!, F215&lt;=#REF!))), "CR", " ")</f>
        <v>#REF!</v>
      </c>
      <c r="Q215" s="5" t="e">
        <f>IF(AND(B215="1600 (Mile)",OR(AND(#REF!=#REF!,F215&lt;=#REF!),AND(#REF!=#REF!,F215&lt;=#REF!),AND(#REF!=#REF!,F215&lt;=#REF!),AND(#REF!=#REF!,F215&lt;=#REF!))),"CR"," ")</f>
        <v>#REF!</v>
      </c>
      <c r="R215" s="5" t="e">
        <f>IF(AND(B215=3000, OR(AND(#REF!=#REF!, F215&lt;=#REF!), AND(#REF!=#REF!, F215&lt;=#REF!), AND(#REF!=#REF!, F215&lt;=#REF!), AND(#REF!=#REF!, F215&lt;=#REF!))), "CR", " ")</f>
        <v>#REF!</v>
      </c>
      <c r="S215" s="5" t="e">
        <f>IF(AND(B215=5000, OR(AND(#REF!=#REF!, F215&lt;=#REF!), AND(#REF!=#REF!, F215&lt;=#REF!))), "CR", " ")</f>
        <v>#REF!</v>
      </c>
      <c r="T215" s="4" t="e">
        <f>IF(AND(B215=10000, OR(AND(#REF!=#REF!, F215&lt;=#REF!), AND(#REF!=#REF!, F215&lt;=#REF!))), "CR", " ")</f>
        <v>#REF!</v>
      </c>
      <c r="U215" s="4" t="e">
        <f>IF(AND(B215="high jump", OR(AND(#REF!=#REF!, F215&gt;=#REF!), AND(#REF!=#REF!, F215&gt;=#REF!), AND(#REF!=#REF!, F215&gt;=#REF!), AND(#REF!=#REF!, F215&gt;=#REF!), AND(#REF!=#REF!, F215&gt;=#REF!))), "CR", " ")</f>
        <v>#REF!</v>
      </c>
      <c r="V215" s="4" t="e">
        <f>IF(AND(B215="long jump", OR(AND(#REF!=#REF!, F215&gt;=#REF!), AND(#REF!=#REF!, F215&gt;=#REF!), AND(#REF!=#REF!, F215&gt;=#REF!), AND(#REF!=#REF!, F215&gt;=#REF!), AND(#REF!=#REF!, F215&gt;=#REF!))), "CR", " ")</f>
        <v>#REF!</v>
      </c>
      <c r="W215" s="4" t="e">
        <f>IF(AND(B215="triple jump", OR(AND(#REF!=#REF!, F215&gt;=#REF!), AND(#REF!=#REF!, F215&gt;=#REF!), AND(#REF!=#REF!, F215&gt;=#REF!), AND(#REF!=#REF!, F215&gt;=#REF!), AND(#REF!=#REF!, F215&gt;=#REF!))), "CR", " ")</f>
        <v>#REF!</v>
      </c>
      <c r="X215" s="4" t="e">
        <f>IF(AND(B215="pole vault", OR(AND(#REF!=#REF!, F215&gt;=#REF!), AND(#REF!=#REF!, F215&gt;=#REF!), AND(#REF!=#REF!, F215&gt;=#REF!), AND(#REF!=#REF!, F215&gt;=#REF!), AND(#REF!=#REF!, F215&gt;=#REF!))), "CR", " ")</f>
        <v>#REF!</v>
      </c>
      <c r="Y215" s="4" t="e">
        <f>IF(AND(B215="discus 1",#REF! =#REF!, F215&gt;=#REF!), "CR", " ")</f>
        <v>#REF!</v>
      </c>
      <c r="Z215" s="4" t="e">
        <f>IF(AND(B215="discus 1.25",#REF! =#REF!, F215&gt;=#REF!), "CR", " ")</f>
        <v>#REF!</v>
      </c>
      <c r="AA215" s="4" t="e">
        <f>IF(AND(B215="discus 1.5",#REF! =#REF!, F215&gt;=#REF!), "CR", " ")</f>
        <v>#REF!</v>
      </c>
      <c r="AB215" s="4" t="e">
        <f>IF(AND(B215="discus 1.75",#REF! =#REF!, F215&gt;=#REF!), "CR", " ")</f>
        <v>#REF!</v>
      </c>
      <c r="AC215" s="4" t="e">
        <f>IF(AND(B215="discus 2",#REF! =#REF!, F215&gt;=#REF!), "CR", " ")</f>
        <v>#REF!</v>
      </c>
      <c r="AD215" s="4" t="e">
        <f>IF(AND(B215="hammer 4",#REF! =#REF!, F215&gt;=#REF!), "CR", " ")</f>
        <v>#REF!</v>
      </c>
      <c r="AE215" s="4" t="e">
        <f>IF(AND(B215="hammer 5",#REF! =#REF!, F215&gt;=#REF!), "CR", " ")</f>
        <v>#REF!</v>
      </c>
      <c r="AF215" s="4" t="e">
        <f>IF(AND(B215="hammer 6",#REF! =#REF!, F215&gt;=#REF!), "CR", " ")</f>
        <v>#REF!</v>
      </c>
      <c r="AG215" s="4" t="e">
        <f>IF(AND(B215="hammer 7.26",#REF! =#REF!, F215&gt;=#REF!), "CR", " ")</f>
        <v>#REF!</v>
      </c>
      <c r="AH215" s="4" t="e">
        <f>IF(AND(B215="javelin 400",#REF! =#REF!, F215&gt;=#REF!), "CR", " ")</f>
        <v>#REF!</v>
      </c>
      <c r="AI215" s="4" t="e">
        <f>IF(AND(B215="javelin 600",#REF! =#REF!, F215&gt;=#REF!), "CR", " ")</f>
        <v>#REF!</v>
      </c>
      <c r="AJ215" s="4" t="e">
        <f>IF(AND(B215="javelin 700",#REF! =#REF!, F215&gt;=#REF!), "CR", " ")</f>
        <v>#REF!</v>
      </c>
      <c r="AK215" s="4" t="e">
        <f>IF(AND(B215="javelin 800", OR(AND(#REF!=#REF!, F215&gt;=#REF!), AND(#REF!=#REF!, F215&gt;=#REF!))), "CR", " ")</f>
        <v>#REF!</v>
      </c>
      <c r="AL215" s="4" t="e">
        <f>IF(AND(B215="shot 3",#REF! =#REF!, F215&gt;=#REF!), "CR", " ")</f>
        <v>#REF!</v>
      </c>
      <c r="AM215" s="4" t="e">
        <f>IF(AND(B215="shot 4",#REF! =#REF!, F215&gt;=#REF!), "CR", " ")</f>
        <v>#REF!</v>
      </c>
      <c r="AN215" s="4" t="e">
        <f>IF(AND(B215="shot 5",#REF! =#REF!, F215&gt;=#REF!), "CR", " ")</f>
        <v>#REF!</v>
      </c>
      <c r="AO215" s="4" t="e">
        <f>IF(AND(B215="shot 6",#REF! =#REF!, F215&gt;=#REF!), "CR", " ")</f>
        <v>#REF!</v>
      </c>
      <c r="AP215" s="4" t="e">
        <f>IF(AND(B215="shot 7.26",#REF! =#REF!, F215&gt;=#REF!), "CR", " ")</f>
        <v>#REF!</v>
      </c>
      <c r="AQ215" s="4" t="e">
        <f>IF(AND(B215="60H",OR(AND(#REF!=#REF!,F215&lt;=#REF!),AND(#REF!=#REF!,F215&lt;=#REF!),AND(#REF!=#REF!,F215&lt;=#REF!),AND(#REF!=#REF!,F215&lt;=#REF!),AND(#REF!=#REF!,F215&lt;=#REF!))),"CR"," ")</f>
        <v>#REF!</v>
      </c>
      <c r="AR215" s="4" t="e">
        <f>IF(AND(B215="75H", AND(#REF!=#REF!, F215&lt;=#REF!)), "CR", " ")</f>
        <v>#REF!</v>
      </c>
      <c r="AS215" s="4" t="e">
        <f>IF(AND(B215="80H", AND(#REF!=#REF!, F215&lt;=#REF!)), "CR", " ")</f>
        <v>#REF!</v>
      </c>
      <c r="AT215" s="4" t="e">
        <f>IF(AND(B215="100H", AND(#REF!=#REF!, F215&lt;=#REF!)), "CR", " ")</f>
        <v>#REF!</v>
      </c>
      <c r="AU215" s="4" t="e">
        <f>IF(AND(B215="110H", OR(AND(#REF!=#REF!, F215&lt;=#REF!), AND(#REF!=#REF!, F215&lt;=#REF!))), "CR", " ")</f>
        <v>#REF!</v>
      </c>
      <c r="AV215" s="4" t="e">
        <f>IF(AND(B215="400H", OR(AND(#REF!=#REF!, F215&lt;=#REF!), AND(#REF!=#REF!, F215&lt;=#REF!), AND(#REF!=#REF!, F215&lt;=#REF!), AND(#REF!=#REF!, F215&lt;=#REF!))), "CR", " ")</f>
        <v>#REF!</v>
      </c>
      <c r="AW215" s="4" t="e">
        <f>IF(AND(B215="1500SC", AND(#REF!=#REF!, F215&lt;=#REF!)), "CR", " ")</f>
        <v>#REF!</v>
      </c>
      <c r="AX215" s="4" t="e">
        <f>IF(AND(B215="2000SC", OR(AND(#REF!=#REF!, F215&lt;=#REF!), AND(#REF!=#REF!, F215&lt;=#REF!))), "CR", " ")</f>
        <v>#REF!</v>
      </c>
      <c r="AY215" s="4" t="e">
        <f>IF(AND(B215="3000SC", OR(AND(#REF!=#REF!, F215&lt;=#REF!), AND(#REF!=#REF!, F215&lt;=#REF!))), "CR", " ")</f>
        <v>#REF!</v>
      </c>
      <c r="AZ215" s="5" t="e">
        <f>IF(AND(B215="4x100", OR(AND(#REF!=#REF!, F215&lt;=#REF!), AND(#REF!=#REF!, F215&lt;=#REF!), AND(#REF!=#REF!, F215&lt;=#REF!), AND(#REF!=#REF!, F215&lt;=#REF!), AND(#REF!=#REF!, F215&lt;=#REF!))), "CR", " ")</f>
        <v>#REF!</v>
      </c>
      <c r="BA215" s="5" t="e">
        <f>IF(AND(B215="4x200", OR(AND(#REF!=#REF!, F215&lt;=#REF!), AND(#REF!=#REF!, F215&lt;=#REF!), AND(#REF!=#REF!, F215&lt;=#REF!), AND(#REF!=#REF!, F215&lt;=#REF!), AND(#REF!=#REF!, F215&lt;=#REF!))), "CR", " ")</f>
        <v>#REF!</v>
      </c>
      <c r="BB215" s="5" t="e">
        <f>IF(AND(B215="4x300", AND(#REF!=#REF!, F215&lt;=#REF!)), "CR", " ")</f>
        <v>#REF!</v>
      </c>
      <c r="BC215" s="5" t="e">
        <f>IF(AND(B215="4x400", OR(AND(#REF!=#REF!, F215&lt;=#REF!), AND(#REF!=#REF!, F215&lt;=#REF!), AND(#REF!=#REF!, F215&lt;=#REF!), AND(#REF!=#REF!, F215&lt;=#REF!))), "CR", " ")</f>
        <v>#REF!</v>
      </c>
      <c r="BD215" s="5" t="e">
        <f>IF(AND(B215="3x800", OR(AND(#REF!=#REF!, F215&lt;=#REF!), AND(#REF!=#REF!, F215&lt;=#REF!), AND(#REF!=#REF!, F215&lt;=#REF!))), "CR", " ")</f>
        <v>#REF!</v>
      </c>
      <c r="BE215" s="5" t="e">
        <f>IF(AND(B215="pentathlon", OR(AND(#REF!=#REF!, F215&gt;=#REF!), AND(#REF!=#REF!, F215&gt;=#REF!),AND(#REF!=#REF!, F215&gt;=#REF!),AND(#REF!=#REF!, F215&gt;=#REF!))), "CR", " ")</f>
        <v>#REF!</v>
      </c>
      <c r="BF215" s="5" t="e">
        <f>IF(AND(B215="heptathlon", OR(AND(#REF!=#REF!, F215&gt;=#REF!), AND(#REF!=#REF!, F215&gt;=#REF!))), "CR", " ")</f>
        <v>#REF!</v>
      </c>
      <c r="BG215" s="5" t="e">
        <f>IF(AND(B215="decathlon", OR(AND(#REF!=#REF!, F215&gt;=#REF!), AND(#REF!=#REF!, F215&gt;=#REF!),AND(#REF!=#REF!, F215&gt;=#REF!))), "CR", " ")</f>
        <v>#REF!</v>
      </c>
    </row>
    <row r="216" spans="1:61" hidden="1">
      <c r="B216" s="2">
        <v>5000</v>
      </c>
      <c r="C216" s="13" t="s">
        <v>86</v>
      </c>
      <c r="D216" s="13" t="s">
        <v>294</v>
      </c>
      <c r="E216" s="6" t="s">
        <v>295</v>
      </c>
      <c r="F216" s="8" t="s">
        <v>296</v>
      </c>
      <c r="G216" s="10">
        <v>44752</v>
      </c>
      <c r="H216" s="2" t="s">
        <v>292</v>
      </c>
      <c r="I216" s="2" t="s">
        <v>293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5"/>
      <c r="BA216" s="5"/>
      <c r="BB216" s="5"/>
      <c r="BC216" s="5"/>
      <c r="BD216" s="5"/>
      <c r="BE216" s="5"/>
      <c r="BF216" s="5"/>
      <c r="BG216" s="5"/>
    </row>
    <row r="217" spans="1:61" hidden="1">
      <c r="B217" s="20"/>
      <c r="C217" s="21"/>
      <c r="D217" s="21"/>
      <c r="E217" s="22"/>
      <c r="F217" s="23"/>
      <c r="G217" s="24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</row>
    <row r="218" spans="1:61" hidden="1">
      <c r="B218" s="2" t="s">
        <v>147</v>
      </c>
      <c r="C218" t="s">
        <v>47</v>
      </c>
      <c r="D218" t="s">
        <v>184</v>
      </c>
      <c r="E218" s="15" t="s">
        <v>7</v>
      </c>
      <c r="F218" s="14">
        <v>16.100000000000001</v>
      </c>
      <c r="G218" s="9">
        <v>44724</v>
      </c>
      <c r="H218" s="1" t="s">
        <v>128</v>
      </c>
      <c r="I218" s="1" t="s">
        <v>189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5"/>
      <c r="BA218" s="5"/>
      <c r="BB218" s="5"/>
      <c r="BC218" s="5"/>
      <c r="BD218" s="5"/>
      <c r="BE218" s="5"/>
      <c r="BF218" s="5"/>
      <c r="BG218" s="5"/>
    </row>
    <row r="219" spans="1:61" hidden="1">
      <c r="B219" s="2" t="s">
        <v>147</v>
      </c>
      <c r="C219" s="1" t="s">
        <v>279</v>
      </c>
      <c r="D219" s="1" t="s">
        <v>280</v>
      </c>
      <c r="E219" s="6" t="s">
        <v>7</v>
      </c>
      <c r="F219" s="8">
        <v>16.43</v>
      </c>
      <c r="G219" s="10">
        <v>44738</v>
      </c>
      <c r="H219" s="2" t="s">
        <v>275</v>
      </c>
      <c r="I219" s="2" t="s">
        <v>177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5"/>
      <c r="BA219" s="5"/>
      <c r="BB219" s="5"/>
      <c r="BC219" s="5"/>
      <c r="BD219" s="5"/>
      <c r="BE219" s="5"/>
      <c r="BF219" s="5"/>
      <c r="BG219" s="5"/>
    </row>
    <row r="220" spans="1:61" hidden="1">
      <c r="B220" s="2" t="s">
        <v>147</v>
      </c>
      <c r="C220" s="1" t="s">
        <v>132</v>
      </c>
      <c r="D220" s="1" t="s">
        <v>133</v>
      </c>
      <c r="E220" s="6" t="s">
        <v>7</v>
      </c>
      <c r="F220" s="8">
        <v>18.25</v>
      </c>
      <c r="G220" s="10">
        <v>44661</v>
      </c>
      <c r="H220" s="2" t="s">
        <v>128</v>
      </c>
      <c r="I220" s="2" t="s">
        <v>129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5"/>
      <c r="BA220" s="5"/>
      <c r="BB220" s="5"/>
      <c r="BC220" s="5"/>
      <c r="BD220" s="5"/>
      <c r="BE220" s="5"/>
      <c r="BF220" s="5"/>
      <c r="BG220" s="5"/>
    </row>
    <row r="221" spans="1:61" hidden="1">
      <c r="B221" s="20"/>
      <c r="C221" s="21"/>
      <c r="D221" s="21"/>
      <c r="E221" s="22"/>
      <c r="F221" s="23"/>
      <c r="G221" s="24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</row>
    <row r="222" spans="1:61">
      <c r="B222" s="2" t="s">
        <v>71</v>
      </c>
      <c r="C222" s="1" t="s">
        <v>181</v>
      </c>
      <c r="D222" s="1" t="s">
        <v>33</v>
      </c>
      <c r="E222" s="6" t="s">
        <v>5</v>
      </c>
      <c r="F222" s="8">
        <v>13.48</v>
      </c>
      <c r="G222" s="10">
        <v>44682</v>
      </c>
      <c r="H222" s="1" t="s">
        <v>155</v>
      </c>
      <c r="I222" s="1" t="s">
        <v>177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5"/>
      <c r="BA222" s="5"/>
      <c r="BB222" s="5"/>
      <c r="BC222" s="5"/>
      <c r="BD222" s="5"/>
      <c r="BE222" s="5"/>
      <c r="BF222" s="5"/>
      <c r="BG222" s="5"/>
    </row>
    <row r="223" spans="1:61">
      <c r="B223" s="2" t="s">
        <v>71</v>
      </c>
      <c r="C223" s="1" t="s">
        <v>65</v>
      </c>
      <c r="D223" s="1" t="s">
        <v>73</v>
      </c>
      <c r="E223" s="6" t="s">
        <v>5</v>
      </c>
      <c r="F223" s="8">
        <v>13.9</v>
      </c>
      <c r="G223" s="10">
        <v>44773</v>
      </c>
      <c r="H223" s="1" t="s">
        <v>155</v>
      </c>
      <c r="I223" s="1" t="s">
        <v>177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5"/>
      <c r="BA223" s="5"/>
      <c r="BB223" s="5"/>
      <c r="BC223" s="5"/>
      <c r="BD223" s="5"/>
      <c r="BE223" s="5"/>
      <c r="BF223" s="5"/>
      <c r="BG223" s="5"/>
    </row>
    <row r="224" spans="1:61" hidden="1">
      <c r="B224" s="20"/>
      <c r="C224" s="21"/>
      <c r="D224" s="21"/>
      <c r="E224" s="22"/>
      <c r="F224" s="23"/>
      <c r="G224" s="24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</row>
    <row r="225" spans="1:61" hidden="1">
      <c r="A225" s="1" t="e">
        <f>#REF!</f>
        <v>#REF!</v>
      </c>
      <c r="B225" s="2" t="s">
        <v>70</v>
      </c>
      <c r="C225" s="1" t="s">
        <v>45</v>
      </c>
      <c r="D225" s="1" t="s">
        <v>46</v>
      </c>
      <c r="E225" s="6" t="s">
        <v>8</v>
      </c>
      <c r="F225" s="8">
        <v>15.61</v>
      </c>
      <c r="G225" s="10">
        <v>44661</v>
      </c>
      <c r="H225" s="2" t="s">
        <v>128</v>
      </c>
      <c r="I225" s="2" t="s">
        <v>129</v>
      </c>
      <c r="J225" s="5" t="e">
        <f>IF(AND(B225=100, OR(AND(#REF!=#REF!, F225&lt;=#REF!), AND(#REF!=#REF!, F225&lt;=#REF!), AND(#REF!=#REF!, F225&lt;=#REF!), AND(#REF!=#REF!, F225&lt;=#REF!), AND(#REF!=#REF!, F225&lt;=#REF!))), "CR", " ")</f>
        <v>#REF!</v>
      </c>
      <c r="K225" s="5" t="e">
        <f>IF(AND(B225=200, OR(AND(#REF!=#REF!, F225&lt;=#REF!), AND(#REF!=#REF!, F225&lt;=#REF!), AND(#REF!=#REF!, F225&lt;=#REF!), AND(#REF!=#REF!, F225&lt;=#REF!), AND(#REF!=#REF!, F225&lt;=#REF!))), "CR", " ")</f>
        <v>#REF!</v>
      </c>
      <c r="L225" s="5" t="e">
        <f>IF(AND(B225=300, OR(AND(#REF!=#REF!, F225&lt;=#REF!), AND(#REF!=#REF!, F225&lt;=#REF!))), "CR", " ")</f>
        <v>#REF!</v>
      </c>
      <c r="M225" s="5" t="e">
        <f>IF(AND(B225=400, OR(AND(#REF!=#REF!, F225&lt;=#REF!), AND(#REF!=#REF!, F225&lt;=#REF!), AND(#REF!=#REF!, F225&lt;=#REF!), AND(#REF!=#REF!, F225&lt;=#REF!))), "CR", " ")</f>
        <v>#REF!</v>
      </c>
      <c r="N225" s="5" t="e">
        <f>IF(AND(B225=800, OR(AND(#REF!=#REF!, F225&lt;=#REF!), AND(#REF!=#REF!, F225&lt;=#REF!), AND(#REF!=#REF!, F225&lt;=#REF!), AND(#REF!=#REF!, F225&lt;=#REF!), AND(#REF!=#REF!, F225&lt;=#REF!))), "CR", " ")</f>
        <v>#REF!</v>
      </c>
      <c r="O225" s="5" t="e">
        <f>IF(AND(B225=1000, OR(AND(#REF!=#REF!, F225&lt;=#REF!), AND(#REF!=#REF!, F225&lt;=#REF!))), "CR", " ")</f>
        <v>#REF!</v>
      </c>
      <c r="P225" s="5" t="e">
        <f>IF(AND(B225=1500, OR(AND(#REF!=#REF!, F225&lt;=#REF!), AND(#REF!=#REF!, F225&lt;=#REF!), AND(#REF!=#REF!, F225&lt;=#REF!), AND(#REF!=#REF!, F225&lt;=#REF!), AND(#REF!=#REF!, F225&lt;=#REF!))), "CR", " ")</f>
        <v>#REF!</v>
      </c>
      <c r="Q225" s="5" t="e">
        <f>IF(AND(B225="1600 (Mile)",OR(AND(#REF!=#REF!,F225&lt;=#REF!),AND(#REF!=#REF!,F225&lt;=#REF!),AND(#REF!=#REF!,F225&lt;=#REF!),AND(#REF!=#REF!,F225&lt;=#REF!))),"CR"," ")</f>
        <v>#REF!</v>
      </c>
      <c r="R225" s="5" t="e">
        <f>IF(AND(B225=3000, OR(AND(#REF!=#REF!, F225&lt;=#REF!), AND(#REF!=#REF!, F225&lt;=#REF!), AND(#REF!=#REF!, F225&lt;=#REF!), AND(#REF!=#REF!, F225&lt;=#REF!))), "CR", " ")</f>
        <v>#REF!</v>
      </c>
      <c r="S225" s="5" t="e">
        <f>IF(AND(B225=5000, OR(AND(#REF!=#REF!, F225&lt;=#REF!), AND(#REF!=#REF!, F225&lt;=#REF!))), "CR", " ")</f>
        <v>#REF!</v>
      </c>
      <c r="T225" s="4" t="e">
        <f>IF(AND(B225=10000, OR(AND(#REF!=#REF!, F225&lt;=#REF!), AND(#REF!=#REF!, F225&lt;=#REF!))), "CR", " ")</f>
        <v>#REF!</v>
      </c>
      <c r="U225" s="4" t="e">
        <f>IF(AND(B225="high jump", OR(AND(#REF!=#REF!, F225&gt;=#REF!), AND(#REF!=#REF!, F225&gt;=#REF!), AND(#REF!=#REF!, F225&gt;=#REF!), AND(#REF!=#REF!, F225&gt;=#REF!), AND(#REF!=#REF!, F225&gt;=#REF!))), "CR", " ")</f>
        <v>#REF!</v>
      </c>
      <c r="V225" s="4" t="e">
        <f>IF(AND(B225="long jump", OR(AND(#REF!=#REF!, F225&gt;=#REF!), AND(#REF!=#REF!, F225&gt;=#REF!), AND(#REF!=#REF!, F225&gt;=#REF!), AND(#REF!=#REF!, F225&gt;=#REF!), AND(#REF!=#REF!, F225&gt;=#REF!))), "CR", " ")</f>
        <v>#REF!</v>
      </c>
      <c r="W225" s="4" t="e">
        <f>IF(AND(B225="triple jump", OR(AND(#REF!=#REF!, F225&gt;=#REF!), AND(#REF!=#REF!, F225&gt;=#REF!), AND(#REF!=#REF!, F225&gt;=#REF!), AND(#REF!=#REF!, F225&gt;=#REF!), AND(#REF!=#REF!, F225&gt;=#REF!))), "CR", " ")</f>
        <v>#REF!</v>
      </c>
      <c r="X225" s="4" t="e">
        <f>IF(AND(B225="pole vault", OR(AND(#REF!=#REF!, F225&gt;=#REF!), AND(#REF!=#REF!, F225&gt;=#REF!), AND(#REF!=#REF!, F225&gt;=#REF!), AND(#REF!=#REF!, F225&gt;=#REF!), AND(#REF!=#REF!, F225&gt;=#REF!))), "CR", " ")</f>
        <v>#REF!</v>
      </c>
      <c r="Y225" s="4" t="e">
        <f>IF(AND(B225="discus 1",#REF! =#REF!, F225&gt;=#REF!), "CR", " ")</f>
        <v>#REF!</v>
      </c>
      <c r="Z225" s="4" t="e">
        <f>IF(AND(B225="discus 1.25",#REF! =#REF!, F225&gt;=#REF!), "CR", " ")</f>
        <v>#REF!</v>
      </c>
      <c r="AA225" s="4" t="e">
        <f>IF(AND(B225="discus 1.5",#REF! =#REF!, F225&gt;=#REF!), "CR", " ")</f>
        <v>#REF!</v>
      </c>
      <c r="AB225" s="4" t="e">
        <f>IF(AND(B225="discus 1.75",#REF! =#REF!, F225&gt;=#REF!), "CR", " ")</f>
        <v>#REF!</v>
      </c>
      <c r="AC225" s="4" t="e">
        <f>IF(AND(B225="discus 2",#REF! =#REF!, F225&gt;=#REF!), "CR", " ")</f>
        <v>#REF!</v>
      </c>
      <c r="AD225" s="4" t="e">
        <f>IF(AND(B225="hammer 4",#REF! =#REF!, F225&gt;=#REF!), "CR", " ")</f>
        <v>#REF!</v>
      </c>
      <c r="AE225" s="4" t="e">
        <f>IF(AND(B225="hammer 5",#REF! =#REF!, F225&gt;=#REF!), "CR", " ")</f>
        <v>#REF!</v>
      </c>
      <c r="AF225" s="4" t="e">
        <f>IF(AND(B225="hammer 6",#REF! =#REF!, F225&gt;=#REF!), "CR", " ")</f>
        <v>#REF!</v>
      </c>
      <c r="AG225" s="4" t="e">
        <f>IF(AND(B225="hammer 7.26",#REF! =#REF!, F225&gt;=#REF!), "CR", " ")</f>
        <v>#REF!</v>
      </c>
      <c r="AH225" s="4" t="e">
        <f>IF(AND(B225="javelin 400",#REF! =#REF!, F225&gt;=#REF!), "CR", " ")</f>
        <v>#REF!</v>
      </c>
      <c r="AI225" s="4" t="e">
        <f>IF(AND(B225="javelin 600",#REF! =#REF!, F225&gt;=#REF!), "CR", " ")</f>
        <v>#REF!</v>
      </c>
      <c r="AJ225" s="4" t="e">
        <f>IF(AND(B225="javelin 700",#REF! =#REF!, F225&gt;=#REF!), "CR", " ")</f>
        <v>#REF!</v>
      </c>
      <c r="AK225" s="4" t="e">
        <f>IF(AND(B225="javelin 800", OR(AND(#REF!=#REF!, F225&gt;=#REF!), AND(#REF!=#REF!, F225&gt;=#REF!))), "CR", " ")</f>
        <v>#REF!</v>
      </c>
      <c r="AL225" s="4" t="e">
        <f>IF(AND(B225="shot 3",#REF! =#REF!, F225&gt;=#REF!), "CR", " ")</f>
        <v>#REF!</v>
      </c>
      <c r="AM225" s="4" t="e">
        <f>IF(AND(B225="shot 4",#REF! =#REF!, F225&gt;=#REF!), "CR", " ")</f>
        <v>#REF!</v>
      </c>
      <c r="AN225" s="4" t="e">
        <f>IF(AND(B225="shot 5",#REF! =#REF!, F225&gt;=#REF!), "CR", " ")</f>
        <v>#REF!</v>
      </c>
      <c r="AO225" s="4" t="e">
        <f>IF(AND(B225="shot 6",#REF! =#REF!, F225&gt;=#REF!), "CR", " ")</f>
        <v>#REF!</v>
      </c>
      <c r="AP225" s="4" t="e">
        <f>IF(AND(B225="shot 7.26",#REF! =#REF!, F225&gt;=#REF!), "CR", " ")</f>
        <v>#REF!</v>
      </c>
      <c r="AQ225" s="4" t="e">
        <f>IF(AND(B225="60H",OR(AND(#REF!=#REF!,F225&lt;=#REF!),AND(#REF!=#REF!,F225&lt;=#REF!),AND(#REF!=#REF!,F225&lt;=#REF!),AND(#REF!=#REF!,F225&lt;=#REF!),AND(#REF!=#REF!,F225&lt;=#REF!))),"CR"," ")</f>
        <v>#REF!</v>
      </c>
      <c r="AR225" s="4" t="e">
        <f>IF(AND(B225="75H", AND(#REF!=#REF!, F225&lt;=#REF!)), "CR", " ")</f>
        <v>#REF!</v>
      </c>
      <c r="AS225" s="4" t="e">
        <f>IF(AND(B225="80H", AND(#REF!=#REF!, F225&lt;=#REF!)), "CR", " ")</f>
        <v>#REF!</v>
      </c>
      <c r="AT225" s="4" t="e">
        <f>IF(AND(B225="100H", AND(#REF!=#REF!, F225&lt;=#REF!)), "CR", " ")</f>
        <v>#REF!</v>
      </c>
      <c r="AU225" s="4" t="e">
        <f>IF(AND(B225="110H", OR(AND(#REF!=#REF!, F225&lt;=#REF!), AND(#REF!=#REF!, F225&lt;=#REF!))), "CR", " ")</f>
        <v>#REF!</v>
      </c>
      <c r="AV225" s="4" t="e">
        <f>IF(AND(B225="400H", OR(AND(#REF!=#REF!, F225&lt;=#REF!), AND(#REF!=#REF!, F225&lt;=#REF!), AND(#REF!=#REF!, F225&lt;=#REF!), AND(#REF!=#REF!, F225&lt;=#REF!))), "CR", " ")</f>
        <v>#REF!</v>
      </c>
      <c r="AW225" s="4" t="e">
        <f>IF(AND(B225="1500SC", AND(#REF!=#REF!, F225&lt;=#REF!)), "CR", " ")</f>
        <v>#REF!</v>
      </c>
      <c r="AX225" s="4" t="e">
        <f>IF(AND(B225="2000SC", OR(AND(#REF!=#REF!, F225&lt;=#REF!), AND(#REF!=#REF!, F225&lt;=#REF!))), "CR", " ")</f>
        <v>#REF!</v>
      </c>
      <c r="AY225" s="4" t="e">
        <f>IF(AND(B225="3000SC", OR(AND(#REF!=#REF!, F225&lt;=#REF!), AND(#REF!=#REF!, F225&lt;=#REF!))), "CR", " ")</f>
        <v>#REF!</v>
      </c>
      <c r="AZ225" s="5" t="e">
        <f>IF(AND(B225="4x100", OR(AND(#REF!=#REF!, F225&lt;=#REF!), AND(#REF!=#REF!, F225&lt;=#REF!), AND(#REF!=#REF!, F225&lt;=#REF!), AND(#REF!=#REF!, F225&lt;=#REF!), AND(#REF!=#REF!, F225&lt;=#REF!))), "CR", " ")</f>
        <v>#REF!</v>
      </c>
      <c r="BA225" s="5" t="e">
        <f>IF(AND(B225="4x200", OR(AND(#REF!=#REF!, F225&lt;=#REF!), AND(#REF!=#REF!, F225&lt;=#REF!), AND(#REF!=#REF!, F225&lt;=#REF!), AND(#REF!=#REF!, F225&lt;=#REF!), AND(#REF!=#REF!, F225&lt;=#REF!))), "CR", " ")</f>
        <v>#REF!</v>
      </c>
      <c r="BB225" s="5" t="e">
        <f>IF(AND(B225="4x300", AND(#REF!=#REF!, F225&lt;=#REF!)), "CR", " ")</f>
        <v>#REF!</v>
      </c>
      <c r="BC225" s="5" t="e">
        <f>IF(AND(B225="4x400", OR(AND(#REF!=#REF!, F225&lt;=#REF!), AND(#REF!=#REF!, F225&lt;=#REF!), AND(#REF!=#REF!, F225&lt;=#REF!), AND(#REF!=#REF!, F225&lt;=#REF!))), "CR", " ")</f>
        <v>#REF!</v>
      </c>
      <c r="BD225" s="5" t="e">
        <f>IF(AND(B225="3x800", OR(AND(#REF!=#REF!, F225&lt;=#REF!), AND(#REF!=#REF!, F225&lt;=#REF!), AND(#REF!=#REF!, F225&lt;=#REF!))), "CR", " ")</f>
        <v>#REF!</v>
      </c>
      <c r="BE225" s="5" t="e">
        <f>IF(AND(B225="pentathlon", OR(AND(#REF!=#REF!, F225&gt;=#REF!), AND(#REF!=#REF!, F225&gt;=#REF!),AND(#REF!=#REF!, F225&gt;=#REF!),AND(#REF!=#REF!, F225&gt;=#REF!))), "CR", " ")</f>
        <v>#REF!</v>
      </c>
      <c r="BF225" s="5" t="e">
        <f>IF(AND(B225="heptathlon", OR(AND(#REF!=#REF!, F225&gt;=#REF!), AND(#REF!=#REF!, F225&gt;=#REF!))), "CR", " ")</f>
        <v>#REF!</v>
      </c>
      <c r="BG225" s="5" t="e">
        <f>IF(AND(B225="decathlon", OR(AND(#REF!=#REF!, F225&gt;=#REF!), AND(#REF!=#REF!, F225&gt;=#REF!),AND(#REF!=#REF!, F225&gt;=#REF!))), "CR", " ")</f>
        <v>#REF!</v>
      </c>
    </row>
    <row r="226" spans="1:61" hidden="1">
      <c r="B226" s="20"/>
      <c r="C226" s="21"/>
      <c r="D226" s="21"/>
      <c r="E226" s="22"/>
      <c r="F226" s="23"/>
      <c r="G226" s="24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</row>
    <row r="227" spans="1:61" hidden="1">
      <c r="A227" s="1" t="e">
        <f>#REF!</f>
        <v>#REF!</v>
      </c>
      <c r="B227" s="2" t="s">
        <v>359</v>
      </c>
      <c r="C227" s="1" t="s">
        <v>0</v>
      </c>
      <c r="D227" s="1" t="s">
        <v>9</v>
      </c>
      <c r="E227" s="6" t="s">
        <v>6</v>
      </c>
      <c r="F227" s="8">
        <v>14.5</v>
      </c>
      <c r="G227" s="10">
        <v>44695</v>
      </c>
      <c r="H227" s="2" t="s">
        <v>155</v>
      </c>
      <c r="I227" s="2" t="s">
        <v>194</v>
      </c>
      <c r="J227" s="5" t="e">
        <f>IF(AND(B227=100, OR(AND(#REF!=#REF!, F227&lt;=#REF!), AND(#REF!=#REF!, F227&lt;=#REF!), AND(#REF!=#REF!, F227&lt;=#REF!), AND(#REF!=#REF!, F227&lt;=#REF!), AND(#REF!=#REF!, F227&lt;=#REF!))), "CR", " ")</f>
        <v>#REF!</v>
      </c>
      <c r="K227" s="5" t="e">
        <f>IF(AND(B227=200, OR(AND(#REF!=#REF!, F227&lt;=#REF!), AND(#REF!=#REF!, F227&lt;=#REF!), AND(#REF!=#REF!, F227&lt;=#REF!), AND(#REF!=#REF!, F227&lt;=#REF!), AND(#REF!=#REF!, F227&lt;=#REF!))), "CR", " ")</f>
        <v>#REF!</v>
      </c>
      <c r="L227" s="5" t="e">
        <f>IF(AND(B227=300, OR(AND(#REF!=#REF!, F227&lt;=#REF!), AND(#REF!=#REF!, F227&lt;=#REF!))), "CR", " ")</f>
        <v>#REF!</v>
      </c>
      <c r="M227" s="5" t="e">
        <f>IF(AND(B227=400, OR(AND(#REF!=#REF!, F227&lt;=#REF!), AND(#REF!=#REF!, F227&lt;=#REF!), AND(#REF!=#REF!, F227&lt;=#REF!), AND(#REF!=#REF!, F227&lt;=#REF!))), "CR", " ")</f>
        <v>#REF!</v>
      </c>
      <c r="N227" s="5" t="e">
        <f>IF(AND(B227=800, OR(AND(#REF!=#REF!, F227&lt;=#REF!), AND(#REF!=#REF!, F227&lt;=#REF!), AND(#REF!=#REF!, F227&lt;=#REF!), AND(#REF!=#REF!, F227&lt;=#REF!), AND(#REF!=#REF!, F227&lt;=#REF!))), "CR", " ")</f>
        <v>#REF!</v>
      </c>
      <c r="O227" s="5" t="e">
        <f>IF(AND(B227=1000, OR(AND(#REF!=#REF!, F227&lt;=#REF!), AND(#REF!=#REF!, F227&lt;=#REF!))), "CR", " ")</f>
        <v>#REF!</v>
      </c>
      <c r="P227" s="5" t="e">
        <f>IF(AND(B227=1500, OR(AND(#REF!=#REF!, F227&lt;=#REF!), AND(#REF!=#REF!, F227&lt;=#REF!), AND(#REF!=#REF!, F227&lt;=#REF!), AND(#REF!=#REF!, F227&lt;=#REF!), AND(#REF!=#REF!, F227&lt;=#REF!))), "CR", " ")</f>
        <v>#REF!</v>
      </c>
      <c r="Q227" s="5" t="e">
        <f>IF(AND(B227="1600 (Mile)",OR(AND(#REF!=#REF!,F227&lt;=#REF!),AND(#REF!=#REF!,F227&lt;=#REF!),AND(#REF!=#REF!,F227&lt;=#REF!),AND(#REF!=#REF!,F227&lt;=#REF!))),"CR"," ")</f>
        <v>#REF!</v>
      </c>
      <c r="R227" s="5" t="e">
        <f>IF(AND(B227=3000, OR(AND(#REF!=#REF!, F227&lt;=#REF!), AND(#REF!=#REF!, F227&lt;=#REF!), AND(#REF!=#REF!, F227&lt;=#REF!), AND(#REF!=#REF!, F227&lt;=#REF!))), "CR", " ")</f>
        <v>#REF!</v>
      </c>
      <c r="S227" s="5" t="e">
        <f>IF(AND(B227=5000, OR(AND(#REF!=#REF!, F227&lt;=#REF!), AND(#REF!=#REF!, F227&lt;=#REF!))), "CR", " ")</f>
        <v>#REF!</v>
      </c>
      <c r="T227" s="4" t="e">
        <f>IF(AND(B227=10000, OR(AND(#REF!=#REF!, F227&lt;=#REF!), AND(#REF!=#REF!, F227&lt;=#REF!))), "CR", " ")</f>
        <v>#REF!</v>
      </c>
      <c r="U227" s="4" t="e">
        <f>IF(AND(B227="high jump", OR(AND(#REF!=#REF!, F227&gt;=#REF!), AND(#REF!=#REF!, F227&gt;=#REF!), AND(#REF!=#REF!, F227&gt;=#REF!), AND(#REF!=#REF!, F227&gt;=#REF!), AND(#REF!=#REF!, F227&gt;=#REF!))), "CR", " ")</f>
        <v>#REF!</v>
      </c>
      <c r="V227" s="4" t="e">
        <f>IF(AND(B227="long jump", OR(AND(#REF!=#REF!, F227&gt;=#REF!), AND(#REF!=#REF!, F227&gt;=#REF!), AND(#REF!=#REF!, F227&gt;=#REF!), AND(#REF!=#REF!, F227&gt;=#REF!), AND(#REF!=#REF!, F227&gt;=#REF!))), "CR", " ")</f>
        <v>#REF!</v>
      </c>
      <c r="W227" s="4" t="e">
        <f>IF(AND(B227="triple jump", OR(AND(#REF!=#REF!, F227&gt;=#REF!), AND(#REF!=#REF!, F227&gt;=#REF!), AND(#REF!=#REF!, F227&gt;=#REF!), AND(#REF!=#REF!, F227&gt;=#REF!), AND(#REF!=#REF!, F227&gt;=#REF!))), "CR", " ")</f>
        <v>#REF!</v>
      </c>
      <c r="X227" s="4" t="e">
        <f>IF(AND(B227="pole vault", OR(AND(#REF!=#REF!, F227&gt;=#REF!), AND(#REF!=#REF!, F227&gt;=#REF!), AND(#REF!=#REF!, F227&gt;=#REF!), AND(#REF!=#REF!, F227&gt;=#REF!), AND(#REF!=#REF!, F227&gt;=#REF!))), "CR", " ")</f>
        <v>#REF!</v>
      </c>
      <c r="Y227" s="4" t="e">
        <f>IF(AND(B227="discus 1",#REF! =#REF!, F227&gt;=#REF!), "CR", " ")</f>
        <v>#REF!</v>
      </c>
      <c r="Z227" s="4" t="e">
        <f>IF(AND(B227="discus 1.25",#REF! =#REF!, F227&gt;=#REF!), "CR", " ")</f>
        <v>#REF!</v>
      </c>
      <c r="AA227" s="4" t="e">
        <f>IF(AND(B227="discus 1.5",#REF! =#REF!, F227&gt;=#REF!), "CR", " ")</f>
        <v>#REF!</v>
      </c>
      <c r="AB227" s="4" t="e">
        <f>IF(AND(B227="discus 1.75",#REF! =#REF!, F227&gt;=#REF!), "CR", " ")</f>
        <v>#REF!</v>
      </c>
      <c r="AC227" s="4" t="e">
        <f>IF(AND(B227="discus 2",#REF! =#REF!, F227&gt;=#REF!), "CR", " ")</f>
        <v>#REF!</v>
      </c>
      <c r="AD227" s="4" t="e">
        <f>IF(AND(B227="hammer 4",#REF! =#REF!, F227&gt;=#REF!), "CR", " ")</f>
        <v>#REF!</v>
      </c>
      <c r="AE227" s="4" t="e">
        <f>IF(AND(B227="hammer 5",#REF! =#REF!, F227&gt;=#REF!), "CR", " ")</f>
        <v>#REF!</v>
      </c>
      <c r="AF227" s="4" t="e">
        <f>IF(AND(B227="hammer 6",#REF! =#REF!, F227&gt;=#REF!), "CR", " ")</f>
        <v>#REF!</v>
      </c>
      <c r="AG227" s="4" t="e">
        <f>IF(AND(B227="hammer 7.26",#REF! =#REF!, F227&gt;=#REF!), "CR", " ")</f>
        <v>#REF!</v>
      </c>
      <c r="AH227" s="4" t="e">
        <f>IF(AND(B227="javelin 400",#REF! =#REF!, F227&gt;=#REF!), "CR", " ")</f>
        <v>#REF!</v>
      </c>
      <c r="AI227" s="4" t="e">
        <f>IF(AND(B227="javelin 600",#REF! =#REF!, F227&gt;=#REF!), "CR", " ")</f>
        <v>#REF!</v>
      </c>
      <c r="AJ227" s="4" t="e">
        <f>IF(AND(B227="javelin 700",#REF! =#REF!, F227&gt;=#REF!), "CR", " ")</f>
        <v>#REF!</v>
      </c>
      <c r="AK227" s="4" t="e">
        <f>IF(AND(B227="javelin 800", OR(AND(#REF!=#REF!, F227&gt;=#REF!), AND(#REF!=#REF!, F227&gt;=#REF!))), "CR", " ")</f>
        <v>#REF!</v>
      </c>
      <c r="AL227" s="4" t="e">
        <f>IF(AND(B227="shot 3",#REF! =#REF!, F227&gt;=#REF!), "CR", " ")</f>
        <v>#REF!</v>
      </c>
      <c r="AM227" s="4" t="e">
        <f>IF(AND(B227="shot 4",#REF! =#REF!, F227&gt;=#REF!), "CR", " ")</f>
        <v>#REF!</v>
      </c>
      <c r="AN227" s="4" t="e">
        <f>IF(AND(B227="shot 5",#REF! =#REF!, F227&gt;=#REF!), "CR", " ")</f>
        <v>#REF!</v>
      </c>
      <c r="AO227" s="4" t="e">
        <f>IF(AND(B227="shot 6",#REF! =#REF!, F227&gt;=#REF!), "CR", " ")</f>
        <v>#REF!</v>
      </c>
      <c r="AP227" s="4" t="e">
        <f>IF(AND(B227="shot 7.26",#REF! =#REF!, F227&gt;=#REF!), "CR", " ")</f>
        <v>#REF!</v>
      </c>
      <c r="AQ227" s="4" t="e">
        <f>IF(AND(B227="60H",OR(AND(#REF!=#REF!,F227&lt;=#REF!),AND(#REF!=#REF!,F227&lt;=#REF!),AND(#REF!=#REF!,F227&lt;=#REF!),AND(#REF!=#REF!,F227&lt;=#REF!),AND(#REF!=#REF!,F227&lt;=#REF!))),"CR"," ")</f>
        <v>#REF!</v>
      </c>
      <c r="AR227" s="4" t="e">
        <f>IF(AND(B227="75H", AND(#REF!=#REF!, F227&lt;=#REF!)), "CR", " ")</f>
        <v>#REF!</v>
      </c>
      <c r="AS227" s="4" t="e">
        <f>IF(AND(B227="80H", AND(#REF!=#REF!, F227&lt;=#REF!)), "CR", " ")</f>
        <v>#REF!</v>
      </c>
      <c r="AT227" s="4" t="e">
        <f>IF(AND(B227="100H", AND(#REF!=#REF!, F227&lt;=#REF!)), "CR", " ")</f>
        <v>#REF!</v>
      </c>
      <c r="AU227" s="4" t="e">
        <f>IF(AND(B227="110H", OR(AND(#REF!=#REF!, F227&lt;=#REF!), AND(#REF!=#REF!, F227&lt;=#REF!))), "CR", " ")</f>
        <v>#REF!</v>
      </c>
      <c r="AV227" s="4" t="e">
        <f>IF(AND(B227="400H", OR(AND(#REF!=#REF!, F227&lt;=#REF!), AND(#REF!=#REF!, F227&lt;=#REF!), AND(#REF!=#REF!, F227&lt;=#REF!), AND(#REF!=#REF!, F227&lt;=#REF!))), "CR", " ")</f>
        <v>#REF!</v>
      </c>
      <c r="AW227" s="4" t="e">
        <f>IF(AND(B227="1500SC", AND(#REF!=#REF!, F227&lt;=#REF!)), "CR", " ")</f>
        <v>#REF!</v>
      </c>
      <c r="AX227" s="4" t="e">
        <f>IF(AND(B227="2000SC", OR(AND(#REF!=#REF!, F227&lt;=#REF!), AND(#REF!=#REF!, F227&lt;=#REF!))), "CR", " ")</f>
        <v>#REF!</v>
      </c>
      <c r="AY227" s="4" t="e">
        <f>IF(AND(B227="3000SC", OR(AND(#REF!=#REF!, F227&lt;=#REF!), AND(#REF!=#REF!, F227&lt;=#REF!))), "CR", " ")</f>
        <v>#REF!</v>
      </c>
      <c r="AZ227" s="5" t="e">
        <f>IF(AND(B227="4x100", OR(AND(#REF!=#REF!, F227&lt;=#REF!), AND(#REF!=#REF!, F227&lt;=#REF!), AND(#REF!=#REF!, F227&lt;=#REF!), AND(#REF!=#REF!, F227&lt;=#REF!), AND(#REF!=#REF!, F227&lt;=#REF!))), "CR", " ")</f>
        <v>#REF!</v>
      </c>
      <c r="BA227" s="5" t="e">
        <f>IF(AND(B227="4x200", OR(AND(#REF!=#REF!, F227&lt;=#REF!), AND(#REF!=#REF!, F227&lt;=#REF!), AND(#REF!=#REF!, F227&lt;=#REF!), AND(#REF!=#REF!, F227&lt;=#REF!), AND(#REF!=#REF!, F227&lt;=#REF!))), "CR", " ")</f>
        <v>#REF!</v>
      </c>
      <c r="BB227" s="5" t="e">
        <f>IF(AND(B227="4x300", AND(#REF!=#REF!, F227&lt;=#REF!)), "CR", " ")</f>
        <v>#REF!</v>
      </c>
      <c r="BC227" s="5" t="e">
        <f>IF(AND(B227="4x400", OR(AND(#REF!=#REF!, F227&lt;=#REF!), AND(#REF!=#REF!, F227&lt;=#REF!), AND(#REF!=#REF!, F227&lt;=#REF!), AND(#REF!=#REF!, F227&lt;=#REF!))), "CR", " ")</f>
        <v>#REF!</v>
      </c>
      <c r="BD227" s="5" t="e">
        <f>IF(AND(B227="3x800", OR(AND(#REF!=#REF!, F227&lt;=#REF!), AND(#REF!=#REF!, F227&lt;=#REF!), AND(#REF!=#REF!, F227&lt;=#REF!))), "CR", " ")</f>
        <v>#REF!</v>
      </c>
      <c r="BE227" s="5" t="e">
        <f>IF(AND(B227="pentathlon", OR(AND(#REF!=#REF!, F227&gt;=#REF!), AND(#REF!=#REF!, F227&gt;=#REF!),AND(#REF!=#REF!, F227&gt;=#REF!),AND(#REF!=#REF!, F227&gt;=#REF!))), "CR", " ")</f>
        <v>#REF!</v>
      </c>
      <c r="BF227" s="5" t="e">
        <f>IF(AND(B227="heptathlon", OR(AND(#REF!=#REF!, F227&gt;=#REF!), AND(#REF!=#REF!, F227&gt;=#REF!))), "CR", " ")</f>
        <v>#REF!</v>
      </c>
      <c r="BG227" s="5" t="e">
        <f>IF(AND(B227="decathlon", OR(AND(#REF!=#REF!, F227&gt;=#REF!), AND(#REF!=#REF!, F227&gt;=#REF!),AND(#REF!=#REF!, F227&gt;=#REF!))), "CR", " ")</f>
        <v>#REF!</v>
      </c>
    </row>
    <row r="228" spans="1:61" hidden="1">
      <c r="B228" s="20"/>
      <c r="C228" s="21"/>
      <c r="D228" s="21"/>
      <c r="E228" s="22"/>
      <c r="F228" s="23"/>
      <c r="G228" s="24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</row>
    <row r="229" spans="1:61" hidden="1">
      <c r="B229" s="2" t="s">
        <v>154</v>
      </c>
      <c r="C229" s="1" t="s">
        <v>65</v>
      </c>
      <c r="D229" s="1" t="s">
        <v>31</v>
      </c>
      <c r="E229" s="6" t="s">
        <v>4</v>
      </c>
      <c r="F229" s="8">
        <v>15.61</v>
      </c>
      <c r="G229" s="10">
        <v>44737</v>
      </c>
      <c r="H229" s="1" t="s">
        <v>207</v>
      </c>
      <c r="I229" s="1" t="s">
        <v>391</v>
      </c>
    </row>
    <row r="230" spans="1:61" hidden="1">
      <c r="B230" s="2" t="s">
        <v>154</v>
      </c>
      <c r="C230" s="1" t="s">
        <v>263</v>
      </c>
      <c r="D230" s="1" t="s">
        <v>264</v>
      </c>
      <c r="E230" s="6" t="s">
        <v>4</v>
      </c>
      <c r="F230" s="14">
        <v>17.7</v>
      </c>
      <c r="G230" s="10">
        <v>44808</v>
      </c>
      <c r="H230" s="1" t="s">
        <v>363</v>
      </c>
      <c r="I230" s="1" t="s">
        <v>394</v>
      </c>
    </row>
    <row r="231" spans="1:61" hidden="1">
      <c r="B231" s="20"/>
      <c r="C231" s="21"/>
      <c r="D231" s="21"/>
      <c r="E231" s="22"/>
      <c r="F231" s="23"/>
      <c r="G231" s="24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</row>
    <row r="232" spans="1:61" hidden="1">
      <c r="B232" s="2" t="s">
        <v>342</v>
      </c>
      <c r="C232" s="1" t="s">
        <v>61</v>
      </c>
      <c r="D232" s="1" t="s">
        <v>77</v>
      </c>
      <c r="E232" s="6" t="s">
        <v>6</v>
      </c>
      <c r="F232" s="8">
        <v>55.79</v>
      </c>
      <c r="G232" s="10">
        <v>44800</v>
      </c>
      <c r="H232" s="2" t="s">
        <v>155</v>
      </c>
      <c r="I232" s="2" t="s">
        <v>332</v>
      </c>
      <c r="N232" s="1"/>
      <c r="O232" s="1"/>
      <c r="P232" s="1"/>
      <c r="Q232" s="1"/>
      <c r="R232" s="1"/>
      <c r="S232" s="1"/>
    </row>
    <row r="233" spans="1:61" hidden="1">
      <c r="B233" s="20"/>
      <c r="C233" s="21"/>
      <c r="D233" s="21"/>
      <c r="E233" s="22"/>
      <c r="F233" s="23"/>
      <c r="G233" s="24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</row>
    <row r="234" spans="1:61" hidden="1">
      <c r="A234" s="1" t="s">
        <v>85</v>
      </c>
      <c r="B234" s="2" t="s">
        <v>175</v>
      </c>
      <c r="C234" s="1" t="s">
        <v>22</v>
      </c>
      <c r="D234" s="1" t="s">
        <v>0</v>
      </c>
      <c r="E234" s="6" t="s">
        <v>4</v>
      </c>
      <c r="F234" s="8" t="s">
        <v>381</v>
      </c>
      <c r="G234" s="10">
        <v>44765</v>
      </c>
      <c r="H234" s="1" t="s">
        <v>190</v>
      </c>
      <c r="I234" s="1" t="s">
        <v>191</v>
      </c>
      <c r="N234" s="1"/>
      <c r="O234" s="1"/>
      <c r="P234" s="1"/>
      <c r="Q234" s="1"/>
      <c r="R234" s="1"/>
      <c r="S234" s="1"/>
    </row>
    <row r="235" spans="1:61" hidden="1">
      <c r="B235" s="2" t="s">
        <v>175</v>
      </c>
      <c r="C235" s="1" t="s">
        <v>54</v>
      </c>
      <c r="D235" s="1" t="s">
        <v>119</v>
      </c>
      <c r="E235" s="6" t="s">
        <v>4</v>
      </c>
      <c r="F235" s="8" t="s">
        <v>334</v>
      </c>
      <c r="G235" s="10">
        <v>44786</v>
      </c>
      <c r="H235" s="2" t="s">
        <v>261</v>
      </c>
      <c r="I235" s="2" t="s">
        <v>332</v>
      </c>
      <c r="J235" s="5"/>
      <c r="K235" s="5"/>
      <c r="L235" s="5" t="e">
        <f>IF(AND(B235=300, OR(AND(#REF!=#REF!, F235&lt;=#REF!), AND(#REF!=#REF!, F235&lt;=#REF!))), "CR", " ")</f>
        <v>#REF!</v>
      </c>
      <c r="M235" s="5"/>
      <c r="N235" s="5"/>
      <c r="O235" s="5" t="e">
        <f>IF(AND(B235=1000, OR(AND(#REF!=#REF!, F235&lt;=#REF!), AND(#REF!=#REF!, F235&lt;=#REF!))), "CR", " ")</f>
        <v>#REF!</v>
      </c>
      <c r="P235" s="5"/>
      <c r="Q235" s="5"/>
      <c r="R235" s="5"/>
      <c r="S235" s="5" t="e">
        <f>IF(AND(B235=5000, OR(AND(#REF!=#REF!, F235&lt;=#REF!), AND(#REF!=#REF!, F235&lt;=#REF!))), "CR", " ")</f>
        <v>#REF!</v>
      </c>
      <c r="T235" s="4" t="e">
        <f>IF(AND(B235=10000, OR(AND(#REF!=#REF!, F235&lt;=#REF!), AND(#REF!=#REF!, F235&lt;=#REF!))), "CR", " ")</f>
        <v>#REF!</v>
      </c>
      <c r="U235" s="4"/>
      <c r="V235" s="4"/>
      <c r="W235" s="4"/>
      <c r="X235" s="4"/>
      <c r="Y235" s="4"/>
      <c r="Z235" s="4"/>
      <c r="AA235" s="4"/>
      <c r="AB235" s="4" t="e">
        <f>IF(AND(B235="discus 1.75",#REF! =#REF!, F235&gt;=#REF!), "CR", " ")</f>
        <v>#REF!</v>
      </c>
      <c r="AC235" s="4" t="e">
        <f>IF(AND(B235="discus 2",#REF! =#REF!, F235&gt;=#REF!), "CR", " ")</f>
        <v>#REF!</v>
      </c>
      <c r="AD235" s="4" t="e">
        <f>IF(AND(B235="hammer 4",#REF! =#REF!, F235&gt;=#REF!), "CR", " ")</f>
        <v>#REF!</v>
      </c>
      <c r="AE235" s="4" t="e">
        <f>IF(AND(B235="hammer 5",#REF! =#REF!, F235&gt;=#REF!), "CR", " ")</f>
        <v>#REF!</v>
      </c>
      <c r="AF235" s="4" t="e">
        <f>IF(AND(B235="hammer 6",#REF! =#REF!, F235&gt;=#REF!), "CR", " ")</f>
        <v>#REF!</v>
      </c>
      <c r="AG235" s="4" t="e">
        <f>IF(AND(B235="hammer 7.26",#REF! =#REF!, F235&gt;=#REF!), "CR", " ")</f>
        <v>#REF!</v>
      </c>
      <c r="AH235" s="4" t="e">
        <f>IF(AND(B235="javelin 400",#REF! =#REF!, F235&gt;=#REF!), "CR", " ")</f>
        <v>#REF!</v>
      </c>
      <c r="AI235" s="4" t="e">
        <f>IF(AND(B235="javelin 600",#REF! =#REF!, F235&gt;=#REF!), "CR", " ")</f>
        <v>#REF!</v>
      </c>
      <c r="AJ235" s="4" t="e">
        <f>IF(AND(B235="javelin 700",#REF! =#REF!, F235&gt;=#REF!), "CR", " ")</f>
        <v>#REF!</v>
      </c>
      <c r="AK235" s="4" t="e">
        <f>IF(AND(B235="javelin 800", OR(AND(#REF!=#REF!, F235&gt;=#REF!), AND(#REF!=#REF!, F235&gt;=#REF!))), "CR", " ")</f>
        <v>#REF!</v>
      </c>
      <c r="AL235" s="4" t="e">
        <f>IF(AND(B235="shot 3",#REF! =#REF!, F235&gt;=#REF!), "CR", " ")</f>
        <v>#REF!</v>
      </c>
      <c r="AM235" s="4" t="e">
        <f>IF(AND(B235="shot 4",#REF! =#REF!, F235&gt;=#REF!), "CR", " ")</f>
        <v>#REF!</v>
      </c>
      <c r="AN235" s="4" t="e">
        <f>IF(AND(B235="shot 5",#REF! =#REF!, F235&gt;=#REF!), "CR", " ")</f>
        <v>#REF!</v>
      </c>
      <c r="AO235" s="4" t="e">
        <f>IF(AND(B235="shot 6",#REF! =#REF!, F235&gt;=#REF!), "CR", " ")</f>
        <v>#REF!</v>
      </c>
      <c r="AP235" s="4" t="e">
        <f>IF(AND(B235="shot 7.26",#REF! =#REF!, F235&gt;=#REF!), "CR", " ")</f>
        <v>#REF!</v>
      </c>
      <c r="AQ235" s="4"/>
      <c r="AR235" s="4"/>
      <c r="AS235" s="4"/>
      <c r="AT235" s="4"/>
      <c r="AU235" s="4"/>
      <c r="AV235" s="4" t="e">
        <f>IF(AND(B235="400H", OR(AND(#REF!=#REF!, F235&lt;=#REF!), AND(#REF!=#REF!, F235&lt;=#REF!), AND(#REF!=#REF!, F235&lt;=#REF!), AND(#REF!=#REF!, F235&lt;=#REF!))), "CR", " ")</f>
        <v>#REF!</v>
      </c>
      <c r="AW235" s="4"/>
      <c r="AX235" s="4"/>
      <c r="AY235" s="4"/>
      <c r="AZ235" s="5"/>
      <c r="BA235" s="5"/>
      <c r="BB235" s="5" t="e">
        <f>IF(AND(B235="4x300", AND(#REF!=#REF!, F235&lt;=#REF!)), "CR", " ")</f>
        <v>#REF!</v>
      </c>
      <c r="BC235" s="5"/>
      <c r="BD235" s="5" t="e">
        <f>IF(AND(B235="3x800", OR(AND(#REF!=#REF!, F235&lt;=#REF!), AND(#REF!=#REF!, F235&lt;=#REF!), AND(#REF!=#REF!, F235&lt;=#REF!))), "CR", " ")</f>
        <v>#REF!</v>
      </c>
      <c r="BE235" s="5"/>
      <c r="BF235" s="5"/>
      <c r="BG235" s="5" t="e">
        <f>IF(AND(B235="decathlon", OR(AND(#REF!=#REF!, F235&gt;=#REF!), AND(#REF!=#REF!, F235&gt;=#REF!),AND(#REF!=#REF!, F235&gt;=#REF!))), "CR", " ")</f>
        <v>#REF!</v>
      </c>
    </row>
    <row r="236" spans="1:61" hidden="1">
      <c r="A236" s="1" t="e">
        <f>#REF!</f>
        <v>#REF!</v>
      </c>
      <c r="B236" s="2" t="s">
        <v>175</v>
      </c>
      <c r="C236" s="1" t="s">
        <v>148</v>
      </c>
      <c r="D236" s="1" t="s">
        <v>145</v>
      </c>
      <c r="E236" s="6" t="s">
        <v>4</v>
      </c>
      <c r="F236" s="8" t="s">
        <v>176</v>
      </c>
      <c r="G236" s="10">
        <v>44674</v>
      </c>
      <c r="H236" s="2" t="s">
        <v>155</v>
      </c>
      <c r="I236" s="2" t="s">
        <v>161</v>
      </c>
      <c r="J236" s="5" t="e">
        <f>IF(AND(B236=100, OR(AND(#REF!=#REF!, F236&lt;=#REF!), AND(#REF!=#REF!, F236&lt;=#REF!), AND(#REF!=#REF!, F236&lt;=#REF!), AND(#REF!=#REF!, F236&lt;=#REF!), AND(#REF!=#REF!, F236&lt;=#REF!))), "CR", " ")</f>
        <v>#REF!</v>
      </c>
      <c r="K236" s="5" t="e">
        <f>IF(AND(B236=200, OR(AND(#REF!=#REF!, F236&lt;=#REF!), AND(#REF!=#REF!, F236&lt;=#REF!), AND(#REF!=#REF!, F236&lt;=#REF!), AND(#REF!=#REF!, F236&lt;=#REF!), AND(#REF!=#REF!, F236&lt;=#REF!))), "CR", " ")</f>
        <v>#REF!</v>
      </c>
      <c r="L236" s="5" t="e">
        <f>IF(AND(B236=300, OR(AND(#REF!=#REF!, F236&lt;=#REF!), AND(#REF!=#REF!, F236&lt;=#REF!))), "CR", " ")</f>
        <v>#REF!</v>
      </c>
      <c r="M236" s="5" t="e">
        <f>IF(AND(B236=400, OR(AND(#REF!=#REF!, F236&lt;=#REF!), AND(#REF!=#REF!, F236&lt;=#REF!), AND(#REF!=#REF!, F236&lt;=#REF!), AND(#REF!=#REF!, F236&lt;=#REF!))), "CR", " ")</f>
        <v>#REF!</v>
      </c>
      <c r="N236" s="5" t="e">
        <f>IF(AND(B236=800, OR(AND(#REF!=#REF!, F236&lt;=#REF!), AND(#REF!=#REF!, F236&lt;=#REF!), AND(#REF!=#REF!, F236&lt;=#REF!), AND(#REF!=#REF!, F236&lt;=#REF!), AND(#REF!=#REF!, F236&lt;=#REF!))), "CR", " ")</f>
        <v>#REF!</v>
      </c>
      <c r="O236" s="5" t="e">
        <f>IF(AND(B236=1000, OR(AND(#REF!=#REF!, F236&lt;=#REF!), AND(#REF!=#REF!, F236&lt;=#REF!))), "CR", " ")</f>
        <v>#REF!</v>
      </c>
      <c r="P236" s="5" t="e">
        <f>IF(AND(B236=1500, OR(AND(#REF!=#REF!, F236&lt;=#REF!), AND(#REF!=#REF!, F236&lt;=#REF!), AND(#REF!=#REF!, F236&lt;=#REF!), AND(#REF!=#REF!, F236&lt;=#REF!), AND(#REF!=#REF!, F236&lt;=#REF!))), "CR", " ")</f>
        <v>#REF!</v>
      </c>
      <c r="Q236" s="5" t="e">
        <f>IF(AND(B236="1600 (Mile)",OR(AND(#REF!=#REF!,F236&lt;=#REF!),AND(#REF!=#REF!,F236&lt;=#REF!),AND(#REF!=#REF!,F236&lt;=#REF!),AND(#REF!=#REF!,F236&lt;=#REF!))),"CR"," ")</f>
        <v>#REF!</v>
      </c>
      <c r="R236" s="5" t="e">
        <f>IF(AND(B236=3000, OR(AND(#REF!=#REF!, F236&lt;=#REF!), AND(#REF!=#REF!, F236&lt;=#REF!), AND(#REF!=#REF!, F236&lt;=#REF!), AND(#REF!=#REF!, F236&lt;=#REF!))), "CR", " ")</f>
        <v>#REF!</v>
      </c>
      <c r="S236" s="5" t="e">
        <f>IF(AND(B236=5000, OR(AND(#REF!=#REF!, F236&lt;=#REF!), AND(#REF!=#REF!, F236&lt;=#REF!))), "CR", " ")</f>
        <v>#REF!</v>
      </c>
      <c r="T236" s="4" t="e">
        <f>IF(AND(B236=10000, OR(AND(#REF!=#REF!, F236&lt;=#REF!), AND(#REF!=#REF!, F236&lt;=#REF!))), "CR", " ")</f>
        <v>#REF!</v>
      </c>
      <c r="U236" s="4" t="e">
        <f>IF(AND(B236="high jump", OR(AND(#REF!=#REF!, F236&gt;=#REF!), AND(#REF!=#REF!, F236&gt;=#REF!), AND(#REF!=#REF!, F236&gt;=#REF!), AND(#REF!=#REF!, F236&gt;=#REF!), AND(#REF!=#REF!, F236&gt;=#REF!))), "CR", " ")</f>
        <v>#REF!</v>
      </c>
      <c r="V236" s="4" t="e">
        <f>IF(AND(B236="long jump", OR(AND(#REF!=#REF!, F236&gt;=#REF!), AND(#REF!=#REF!, F236&gt;=#REF!), AND(#REF!=#REF!, F236&gt;=#REF!), AND(#REF!=#REF!, F236&gt;=#REF!), AND(#REF!=#REF!, F236&gt;=#REF!))), "CR", " ")</f>
        <v>#REF!</v>
      </c>
      <c r="W236" s="4" t="e">
        <f>IF(AND(B236="triple jump", OR(AND(#REF!=#REF!, F236&gt;=#REF!), AND(#REF!=#REF!, F236&gt;=#REF!), AND(#REF!=#REF!, F236&gt;=#REF!), AND(#REF!=#REF!, F236&gt;=#REF!), AND(#REF!=#REF!, F236&gt;=#REF!))), "CR", " ")</f>
        <v>#REF!</v>
      </c>
      <c r="X236" s="4" t="e">
        <f>IF(AND(B236="pole vault", OR(AND(#REF!=#REF!, F236&gt;=#REF!), AND(#REF!=#REF!, F236&gt;=#REF!), AND(#REF!=#REF!, F236&gt;=#REF!), AND(#REF!=#REF!, F236&gt;=#REF!), AND(#REF!=#REF!, F236&gt;=#REF!))), "CR", " ")</f>
        <v>#REF!</v>
      </c>
      <c r="Y236" s="4" t="e">
        <f>IF(AND(B236="discus 1",#REF! =#REF!, F236&gt;=#REF!), "CR", " ")</f>
        <v>#REF!</v>
      </c>
      <c r="Z236" s="4" t="e">
        <f>IF(AND(B236="discus 1.25",#REF! =#REF!, F236&gt;=#REF!), "CR", " ")</f>
        <v>#REF!</v>
      </c>
      <c r="AA236" s="4" t="e">
        <f>IF(AND(B236="discus 1.5",#REF! =#REF!, F236&gt;=#REF!), "CR", " ")</f>
        <v>#REF!</v>
      </c>
      <c r="AB236" s="4" t="e">
        <f>IF(AND(B236="discus 1.75",#REF! =#REF!, F236&gt;=#REF!), "CR", " ")</f>
        <v>#REF!</v>
      </c>
      <c r="AC236" s="4" t="e">
        <f>IF(AND(B236="discus 2",#REF! =#REF!, F236&gt;=#REF!), "CR", " ")</f>
        <v>#REF!</v>
      </c>
      <c r="AD236" s="4" t="e">
        <f>IF(AND(B236="hammer 4",#REF! =#REF!, F236&gt;=#REF!), "CR", " ")</f>
        <v>#REF!</v>
      </c>
      <c r="AE236" s="4" t="e">
        <f>IF(AND(B236="hammer 5",#REF! =#REF!, F236&gt;=#REF!), "CR", " ")</f>
        <v>#REF!</v>
      </c>
      <c r="AF236" s="4" t="e">
        <f>IF(AND(B236="hammer 6",#REF! =#REF!, F236&gt;=#REF!), "CR", " ")</f>
        <v>#REF!</v>
      </c>
      <c r="AG236" s="4" t="e">
        <f>IF(AND(B236="hammer 7.26",#REF! =#REF!, F236&gt;=#REF!), "CR", " ")</f>
        <v>#REF!</v>
      </c>
      <c r="AH236" s="4" t="e">
        <f>IF(AND(B236="javelin 400",#REF! =#REF!, F236&gt;=#REF!), "CR", " ")</f>
        <v>#REF!</v>
      </c>
      <c r="AI236" s="4" t="e">
        <f>IF(AND(B236="javelin 600",#REF! =#REF!, F236&gt;=#REF!), "CR", " ")</f>
        <v>#REF!</v>
      </c>
      <c r="AJ236" s="4" t="e">
        <f>IF(AND(B236="javelin 700",#REF! =#REF!, F236&gt;=#REF!), "CR", " ")</f>
        <v>#REF!</v>
      </c>
      <c r="AK236" s="4" t="e">
        <f>IF(AND(B236="javelin 800", OR(AND(#REF!=#REF!, F236&gt;=#REF!), AND(#REF!=#REF!, F236&gt;=#REF!))), "CR", " ")</f>
        <v>#REF!</v>
      </c>
      <c r="AL236" s="4" t="e">
        <f>IF(AND(B236="shot 3",#REF! =#REF!, F236&gt;=#REF!), "CR", " ")</f>
        <v>#REF!</v>
      </c>
      <c r="AM236" s="4" t="e">
        <f>IF(AND(B236="shot 4",#REF! =#REF!, F236&gt;=#REF!), "CR", " ")</f>
        <v>#REF!</v>
      </c>
      <c r="AN236" s="4" t="e">
        <f>IF(AND(B236="shot 5",#REF! =#REF!, F236&gt;=#REF!), "CR", " ")</f>
        <v>#REF!</v>
      </c>
      <c r="AO236" s="4" t="e">
        <f>IF(AND(B236="shot 6",#REF! =#REF!, F236&gt;=#REF!), "CR", " ")</f>
        <v>#REF!</v>
      </c>
      <c r="AP236" s="4" t="e">
        <f>IF(AND(B236="shot 7.26",#REF! =#REF!, F236&gt;=#REF!), "CR", " ")</f>
        <v>#REF!</v>
      </c>
      <c r="AQ236" s="4" t="e">
        <f>IF(AND(B236="60H",OR(AND(#REF!=#REF!,F236&lt;=#REF!),AND(#REF!=#REF!,F236&lt;=#REF!),AND(#REF!=#REF!,F236&lt;=#REF!),AND(#REF!=#REF!,F236&lt;=#REF!),AND(#REF!=#REF!,F236&lt;=#REF!))),"CR"," ")</f>
        <v>#REF!</v>
      </c>
      <c r="AR236" s="4" t="e">
        <f>IF(AND(B236="75H", AND(#REF!=#REF!, F236&lt;=#REF!)), "CR", " ")</f>
        <v>#REF!</v>
      </c>
      <c r="AS236" s="4" t="e">
        <f>IF(AND(B236="80H", AND(#REF!=#REF!, F236&lt;=#REF!)), "CR", " ")</f>
        <v>#REF!</v>
      </c>
      <c r="AT236" s="4" t="e">
        <f>IF(AND(B236="100H", AND(#REF!=#REF!, F236&lt;=#REF!)), "CR", " ")</f>
        <v>#REF!</v>
      </c>
      <c r="AU236" s="4" t="e">
        <f>IF(AND(B236="110H", OR(AND(#REF!=#REF!, F236&lt;=#REF!), AND(#REF!=#REF!, F236&lt;=#REF!))), "CR", " ")</f>
        <v>#REF!</v>
      </c>
      <c r="AV236" s="4" t="e">
        <f>IF(AND(B236="400H", OR(AND(#REF!=#REF!, F236&lt;=#REF!), AND(#REF!=#REF!, F236&lt;=#REF!), AND(#REF!=#REF!, F236&lt;=#REF!), AND(#REF!=#REF!, F236&lt;=#REF!))), "CR", " ")</f>
        <v>#REF!</v>
      </c>
      <c r="AW236" s="4" t="e">
        <f>IF(AND(B236="1500SC", AND(#REF!=#REF!, F236&lt;=#REF!)), "CR", " ")</f>
        <v>#REF!</v>
      </c>
      <c r="AX236" s="4" t="e">
        <f>IF(AND(B236="2000SC", OR(AND(#REF!=#REF!, F236&lt;=#REF!), AND(#REF!=#REF!, F236&lt;=#REF!))), "CR", " ")</f>
        <v>#REF!</v>
      </c>
      <c r="AY236" s="4" t="e">
        <f>IF(AND(B236="3000SC", OR(AND(#REF!=#REF!, F236&lt;=#REF!), AND(#REF!=#REF!, F236&lt;=#REF!))), "CR", " ")</f>
        <v>#REF!</v>
      </c>
      <c r="AZ236" s="5" t="e">
        <f>IF(AND(B236="4x100", OR(AND(#REF!=#REF!, F236&lt;=#REF!), AND(#REF!=#REF!, F236&lt;=#REF!), AND(#REF!=#REF!, F236&lt;=#REF!), AND(#REF!=#REF!, F236&lt;=#REF!), AND(#REF!=#REF!, F236&lt;=#REF!))), "CR", " ")</f>
        <v>#REF!</v>
      </c>
      <c r="BA236" s="5" t="e">
        <f>IF(AND(B236="4x200", OR(AND(#REF!=#REF!, F236&lt;=#REF!), AND(#REF!=#REF!, F236&lt;=#REF!), AND(#REF!=#REF!, F236&lt;=#REF!), AND(#REF!=#REF!, F236&lt;=#REF!), AND(#REF!=#REF!, F236&lt;=#REF!))), "CR", " ")</f>
        <v>#REF!</v>
      </c>
      <c r="BB236" s="5" t="e">
        <f>IF(AND(B236="4x300", AND(#REF!=#REF!, F236&lt;=#REF!)), "CR", " ")</f>
        <v>#REF!</v>
      </c>
      <c r="BC236" s="5" t="e">
        <f>IF(AND(B236="4x400", OR(AND(#REF!=#REF!, F236&lt;=#REF!), AND(#REF!=#REF!, F236&lt;=#REF!), AND(#REF!=#REF!, F236&lt;=#REF!), AND(#REF!=#REF!, F236&lt;=#REF!))), "CR", " ")</f>
        <v>#REF!</v>
      </c>
      <c r="BD236" s="5" t="e">
        <f>IF(AND(B236="3x800", OR(AND(#REF!=#REF!, F236&lt;=#REF!), AND(#REF!=#REF!, F236&lt;=#REF!), AND(#REF!=#REF!, F236&lt;=#REF!))), "CR", " ")</f>
        <v>#REF!</v>
      </c>
      <c r="BE236" s="5" t="e">
        <f>IF(AND(B236="pentathlon", OR(AND(#REF!=#REF!, F236&gt;=#REF!), AND(#REF!=#REF!, F236&gt;=#REF!),AND(#REF!=#REF!, F236&gt;=#REF!),AND(#REF!=#REF!, F236&gt;=#REF!))), "CR", " ")</f>
        <v>#REF!</v>
      </c>
      <c r="BF236" s="5" t="e">
        <f>IF(AND(B236="heptathlon", OR(AND(#REF!=#REF!, F236&gt;=#REF!), AND(#REF!=#REF!, F236&gt;=#REF!))), "CR", " ")</f>
        <v>#REF!</v>
      </c>
      <c r="BG236" s="5" t="e">
        <f>IF(AND(B236="decathlon", OR(AND(#REF!=#REF!, F236&gt;=#REF!), AND(#REF!=#REF!, F236&gt;=#REF!),AND(#REF!=#REF!, F236&gt;=#REF!))), "CR", " ")</f>
        <v>#REF!</v>
      </c>
    </row>
    <row r="237" spans="1:61" hidden="1">
      <c r="B237" s="20"/>
      <c r="C237" s="21"/>
      <c r="D237" s="21"/>
      <c r="E237" s="22"/>
      <c r="F237" s="23"/>
      <c r="G237" s="24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</row>
    <row r="238" spans="1:61" ht="27" hidden="1" customHeight="1">
      <c r="B238" s="2" t="s">
        <v>182</v>
      </c>
      <c r="C238" s="33" t="s">
        <v>386</v>
      </c>
      <c r="D238" s="33"/>
      <c r="E238" s="6" t="s">
        <v>6</v>
      </c>
      <c r="F238" s="8">
        <v>43.07</v>
      </c>
      <c r="G238" s="10">
        <v>44814</v>
      </c>
      <c r="H238" s="2" t="s">
        <v>155</v>
      </c>
      <c r="I238" s="2" t="s">
        <v>332</v>
      </c>
    </row>
    <row r="239" spans="1:61" ht="27" customHeight="1">
      <c r="B239" s="2" t="s">
        <v>182</v>
      </c>
      <c r="C239" s="33" t="s">
        <v>384</v>
      </c>
      <c r="D239" s="34"/>
      <c r="E239" s="6" t="s">
        <v>5</v>
      </c>
      <c r="F239" s="8">
        <v>50.28</v>
      </c>
      <c r="G239" s="10">
        <v>44773</v>
      </c>
      <c r="H239" s="1" t="s">
        <v>155</v>
      </c>
      <c r="I239" s="1" t="s">
        <v>177</v>
      </c>
    </row>
    <row r="240" spans="1:61" ht="27" hidden="1" customHeight="1">
      <c r="B240" s="2" t="s">
        <v>182</v>
      </c>
      <c r="C240" s="33" t="s">
        <v>348</v>
      </c>
      <c r="D240" s="34"/>
      <c r="E240" s="6" t="s">
        <v>7</v>
      </c>
      <c r="F240" s="8">
        <v>53.28</v>
      </c>
      <c r="G240" s="10">
        <v>44814</v>
      </c>
      <c r="H240" s="2" t="s">
        <v>155</v>
      </c>
      <c r="I240" s="2" t="s">
        <v>332</v>
      </c>
    </row>
    <row r="241" spans="1:61" hidden="1">
      <c r="B241" s="20"/>
      <c r="C241" s="32"/>
      <c r="D241" s="32"/>
      <c r="E241" s="22"/>
      <c r="F241" s="23"/>
      <c r="G241" s="24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</row>
    <row r="242" spans="1:61" ht="27" customHeight="1">
      <c r="B242" s="2" t="s">
        <v>183</v>
      </c>
      <c r="C242" s="33" t="s">
        <v>385</v>
      </c>
      <c r="D242" s="34"/>
      <c r="E242" s="6" t="s">
        <v>5</v>
      </c>
      <c r="F242" s="8" t="s">
        <v>277</v>
      </c>
      <c r="G242" s="10">
        <v>44738</v>
      </c>
      <c r="H242" s="1" t="s">
        <v>275</v>
      </c>
      <c r="I242" s="1" t="s">
        <v>177</v>
      </c>
    </row>
    <row r="243" spans="1:61" hidden="1">
      <c r="A243" s="1" t="s">
        <v>85</v>
      </c>
      <c r="B243" s="20"/>
      <c r="C243" s="32"/>
      <c r="D243" s="32"/>
      <c r="E243" s="22"/>
      <c r="F243" s="23"/>
      <c r="G243" s="24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</row>
    <row r="244" spans="1:61" ht="27" customHeight="1">
      <c r="B244" s="2" t="s">
        <v>349</v>
      </c>
      <c r="C244" s="33" t="s">
        <v>352</v>
      </c>
      <c r="D244" s="34"/>
      <c r="E244" s="6" t="s">
        <v>5</v>
      </c>
      <c r="F244" s="8" t="s">
        <v>353</v>
      </c>
      <c r="G244" s="10">
        <v>44814</v>
      </c>
      <c r="H244" s="2" t="s">
        <v>155</v>
      </c>
      <c r="I244" s="2" t="s">
        <v>332</v>
      </c>
    </row>
    <row r="245" spans="1:61" ht="27" hidden="1" customHeight="1">
      <c r="B245" s="2" t="s">
        <v>349</v>
      </c>
      <c r="C245" s="33" t="s">
        <v>350</v>
      </c>
      <c r="D245" s="34"/>
      <c r="E245" s="6" t="s">
        <v>7</v>
      </c>
      <c r="F245" s="8" t="s">
        <v>351</v>
      </c>
      <c r="G245" s="10">
        <v>44814</v>
      </c>
      <c r="H245" s="2" t="s">
        <v>155</v>
      </c>
      <c r="I245" s="2" t="s">
        <v>332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5"/>
      <c r="BA245" s="5"/>
      <c r="BB245" s="5"/>
      <c r="BC245" s="5"/>
      <c r="BD245" s="5"/>
      <c r="BE245" s="5"/>
      <c r="BF245" s="5"/>
      <c r="BG245" s="5"/>
    </row>
    <row r="246" spans="1:61" hidden="1">
      <c r="A246" s="1" t="e">
        <f>#REF!</f>
        <v>#REF!</v>
      </c>
      <c r="B246" s="20"/>
      <c r="C246" s="21"/>
      <c r="D246" s="21"/>
      <c r="E246" s="22"/>
      <c r="F246" s="23"/>
      <c r="G246" s="24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</row>
    <row r="247" spans="1:61" hidden="1">
      <c r="B247" s="2" t="s">
        <v>290</v>
      </c>
      <c r="C247" s="1" t="s">
        <v>65</v>
      </c>
      <c r="D247" s="1" t="s">
        <v>31</v>
      </c>
      <c r="E247" s="6" t="s">
        <v>4</v>
      </c>
      <c r="F247" s="17">
        <v>6638</v>
      </c>
      <c r="G247" s="10">
        <v>44752</v>
      </c>
      <c r="H247" s="1" t="s">
        <v>192</v>
      </c>
      <c r="I247" s="1" t="s">
        <v>393</v>
      </c>
    </row>
    <row r="248" spans="1:61" hidden="1">
      <c r="B248" s="2" t="s">
        <v>290</v>
      </c>
      <c r="C248" s="1" t="s">
        <v>263</v>
      </c>
      <c r="D248" s="1" t="s">
        <v>264</v>
      </c>
      <c r="E248" s="6" t="s">
        <v>4</v>
      </c>
      <c r="F248" s="17">
        <v>5857</v>
      </c>
      <c r="G248" s="10">
        <v>44808</v>
      </c>
      <c r="H248" s="1" t="s">
        <v>361</v>
      </c>
      <c r="I248" s="1" t="s">
        <v>394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5"/>
      <c r="BA248" s="5"/>
      <c r="BB248" s="5"/>
      <c r="BC248" s="5"/>
      <c r="BD248" s="5"/>
      <c r="BE248" s="5"/>
      <c r="BF248" s="5"/>
      <c r="BG248" s="5"/>
    </row>
    <row r="249" spans="1:61" hidden="1">
      <c r="B249" s="20"/>
      <c r="C249" s="21"/>
      <c r="D249" s="21"/>
      <c r="E249" s="22"/>
      <c r="F249" s="23"/>
      <c r="G249" s="24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</row>
    <row r="250" spans="1:61" hidden="1">
      <c r="B250" s="2" t="s">
        <v>299</v>
      </c>
      <c r="C250" s="1" t="s">
        <v>300</v>
      </c>
      <c r="D250" s="1" t="s">
        <v>301</v>
      </c>
      <c r="E250" s="6" t="s">
        <v>302</v>
      </c>
      <c r="F250" s="8">
        <v>15.84</v>
      </c>
      <c r="G250" s="10">
        <v>44751</v>
      </c>
      <c r="H250" s="1" t="s">
        <v>292</v>
      </c>
      <c r="I250" s="1" t="s">
        <v>293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5"/>
      <c r="BA250" s="5"/>
      <c r="BB250" s="5"/>
      <c r="BC250" s="5"/>
      <c r="BD250" s="5"/>
      <c r="BE250" s="5"/>
      <c r="BF250" s="5"/>
      <c r="BG250" s="5"/>
    </row>
    <row r="251" spans="1:61" hidden="1">
      <c r="B251" s="20"/>
      <c r="C251" s="21"/>
      <c r="D251" s="21"/>
      <c r="E251" s="22"/>
      <c r="F251" s="23"/>
      <c r="G251" s="24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</row>
    <row r="252" spans="1:61">
      <c r="B252" s="2" t="s">
        <v>278</v>
      </c>
      <c r="C252" s="1" t="s">
        <v>50</v>
      </c>
      <c r="D252" s="1" t="s">
        <v>96</v>
      </c>
      <c r="E252" s="6" t="s">
        <v>5</v>
      </c>
      <c r="F252" s="8">
        <v>13.46</v>
      </c>
      <c r="G252" s="10">
        <v>44773</v>
      </c>
      <c r="H252" s="2" t="s">
        <v>155</v>
      </c>
      <c r="I252" s="2" t="s">
        <v>177</v>
      </c>
    </row>
    <row r="253" spans="1:61">
      <c r="B253" s="2" t="s">
        <v>278</v>
      </c>
      <c r="C253" s="1" t="s">
        <v>148</v>
      </c>
      <c r="D253" s="1" t="s">
        <v>197</v>
      </c>
      <c r="E253" s="6" t="s">
        <v>5</v>
      </c>
      <c r="F253" s="8">
        <v>12.73</v>
      </c>
      <c r="G253" s="10">
        <v>44773</v>
      </c>
      <c r="H253" s="2" t="s">
        <v>155</v>
      </c>
      <c r="I253" s="2" t="s">
        <v>177</v>
      </c>
    </row>
    <row r="254" spans="1:61">
      <c r="B254" s="2" t="s">
        <v>278</v>
      </c>
      <c r="C254" s="1" t="s">
        <v>99</v>
      </c>
      <c r="D254" s="1" t="s">
        <v>100</v>
      </c>
      <c r="E254" s="6" t="s">
        <v>5</v>
      </c>
      <c r="F254" s="8">
        <v>11.48</v>
      </c>
      <c r="G254" s="10">
        <v>44738</v>
      </c>
      <c r="H254" s="2" t="s">
        <v>275</v>
      </c>
      <c r="I254" s="2" t="s">
        <v>177</v>
      </c>
    </row>
    <row r="255" spans="1:61" hidden="1">
      <c r="B255" s="20"/>
      <c r="C255" s="21"/>
      <c r="D255" s="21"/>
      <c r="E255" s="22"/>
      <c r="F255" s="23"/>
      <c r="G255" s="24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</row>
    <row r="256" spans="1:61" hidden="1">
      <c r="B256" s="2" t="s">
        <v>270</v>
      </c>
      <c r="C256" s="1" t="s">
        <v>65</v>
      </c>
      <c r="D256" s="1" t="s">
        <v>31</v>
      </c>
      <c r="E256" s="6" t="s">
        <v>4</v>
      </c>
      <c r="F256" s="8">
        <v>39.700000000000003</v>
      </c>
      <c r="G256" s="10">
        <v>44710</v>
      </c>
      <c r="H256" s="1" t="s">
        <v>265</v>
      </c>
      <c r="I256" s="1" t="s">
        <v>392</v>
      </c>
    </row>
    <row r="257" spans="1:61" hidden="1">
      <c r="B257" s="2" t="s">
        <v>270</v>
      </c>
      <c r="C257" s="1" t="s">
        <v>263</v>
      </c>
      <c r="D257" s="1" t="s">
        <v>264</v>
      </c>
      <c r="E257" s="6" t="s">
        <v>4</v>
      </c>
      <c r="F257" s="8">
        <v>37.68</v>
      </c>
      <c r="G257" s="10">
        <v>44710</v>
      </c>
      <c r="H257" s="1" t="s">
        <v>265</v>
      </c>
      <c r="I257" s="1" t="s">
        <v>392</v>
      </c>
    </row>
    <row r="258" spans="1:61" hidden="1">
      <c r="B258" s="20"/>
      <c r="C258" s="21"/>
      <c r="D258" s="21"/>
      <c r="E258" s="22"/>
      <c r="F258" s="23"/>
      <c r="G258" s="24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</row>
    <row r="259" spans="1:61" hidden="1">
      <c r="B259" s="2" t="s">
        <v>303</v>
      </c>
      <c r="C259" s="1" t="s">
        <v>300</v>
      </c>
      <c r="D259" s="1" t="s">
        <v>301</v>
      </c>
      <c r="E259" s="6" t="s">
        <v>302</v>
      </c>
      <c r="F259" s="8">
        <v>27.57</v>
      </c>
      <c r="G259" s="10">
        <v>44751</v>
      </c>
      <c r="H259" s="1" t="s">
        <v>292</v>
      </c>
      <c r="I259" s="1" t="s">
        <v>293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5"/>
      <c r="BA259" s="5"/>
      <c r="BB259" s="5"/>
      <c r="BC259" s="5"/>
      <c r="BD259" s="5"/>
      <c r="BE259" s="5"/>
      <c r="BF259" s="5"/>
      <c r="BG259" s="5"/>
    </row>
    <row r="260" spans="1:61" hidden="1">
      <c r="B260" s="20"/>
      <c r="C260" s="21"/>
      <c r="D260" s="21"/>
      <c r="E260" s="22"/>
      <c r="F260" s="23"/>
      <c r="G260" s="24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</row>
    <row r="261" spans="1:61" hidden="1">
      <c r="A261" s="1" t="e">
        <f>#REF!</f>
        <v>#REF!</v>
      </c>
      <c r="B261" s="2" t="s">
        <v>1</v>
      </c>
      <c r="C261" s="1" t="s">
        <v>0</v>
      </c>
      <c r="D261" s="1" t="s">
        <v>9</v>
      </c>
      <c r="E261" s="6" t="s">
        <v>6</v>
      </c>
      <c r="F261" s="8">
        <v>2</v>
      </c>
      <c r="G261" s="10">
        <v>44688</v>
      </c>
      <c r="H261" s="2" t="s">
        <v>207</v>
      </c>
      <c r="I261" s="2" t="s">
        <v>208</v>
      </c>
      <c r="J261" s="5" t="e">
        <f>IF(AND(B261=100, OR(AND(#REF!=#REF!, F261&lt;=#REF!), AND(#REF!=#REF!, F261&lt;=#REF!), AND(#REF!=#REF!, F261&lt;=#REF!), AND(#REF!=#REF!, F261&lt;=#REF!), AND(#REF!=#REF!, F261&lt;=#REF!))), "CR", " ")</f>
        <v>#REF!</v>
      </c>
      <c r="K261" s="5" t="e">
        <f>IF(AND(B261=200, OR(AND(#REF!=#REF!, F261&lt;=#REF!), AND(#REF!=#REF!, F261&lt;=#REF!), AND(#REF!=#REF!, F261&lt;=#REF!), AND(#REF!=#REF!, F261&lt;=#REF!), AND(#REF!=#REF!, F261&lt;=#REF!))), "CR", " ")</f>
        <v>#REF!</v>
      </c>
      <c r="L261" s="5" t="e">
        <f>IF(AND(B261=300, OR(AND(#REF!=#REF!, F261&lt;=#REF!), AND(#REF!=#REF!, F261&lt;=#REF!))), "CR", " ")</f>
        <v>#REF!</v>
      </c>
      <c r="M261" s="5" t="e">
        <f>IF(AND(B261=400, OR(AND(#REF!=#REF!, F261&lt;=#REF!), AND(#REF!=#REF!, F261&lt;=#REF!), AND(#REF!=#REF!, F261&lt;=#REF!), AND(#REF!=#REF!, F261&lt;=#REF!))), "CR", " ")</f>
        <v>#REF!</v>
      </c>
      <c r="N261" s="5" t="e">
        <f>IF(AND(B261=800, OR(AND(#REF!=#REF!, F261&lt;=#REF!), AND(#REF!=#REF!, F261&lt;=#REF!), AND(#REF!=#REF!, F261&lt;=#REF!), AND(#REF!=#REF!, F261&lt;=#REF!), AND(#REF!=#REF!, F261&lt;=#REF!))), "CR", " ")</f>
        <v>#REF!</v>
      </c>
      <c r="O261" s="5" t="e">
        <f>IF(AND(B261=1000, OR(AND(#REF!=#REF!, F261&lt;=#REF!), AND(#REF!=#REF!, F261&lt;=#REF!))), "CR", " ")</f>
        <v>#REF!</v>
      </c>
      <c r="P261" s="5" t="e">
        <f>IF(AND(B261=1500, OR(AND(#REF!=#REF!, F261&lt;=#REF!), AND(#REF!=#REF!, F261&lt;=#REF!), AND(#REF!=#REF!, F261&lt;=#REF!), AND(#REF!=#REF!, F261&lt;=#REF!), AND(#REF!=#REF!, F261&lt;=#REF!))), "CR", " ")</f>
        <v>#REF!</v>
      </c>
      <c r="Q261" s="5" t="e">
        <f>IF(AND(B261="1600 (Mile)",OR(AND(#REF!=#REF!,F261&lt;=#REF!),AND(#REF!=#REF!,F261&lt;=#REF!),AND(#REF!=#REF!,F261&lt;=#REF!),AND(#REF!=#REF!,F261&lt;=#REF!))),"CR"," ")</f>
        <v>#REF!</v>
      </c>
      <c r="R261" s="5" t="e">
        <f>IF(AND(B261=3000, OR(AND(#REF!=#REF!, F261&lt;=#REF!), AND(#REF!=#REF!, F261&lt;=#REF!), AND(#REF!=#REF!, F261&lt;=#REF!), AND(#REF!=#REF!, F261&lt;=#REF!))), "CR", " ")</f>
        <v>#REF!</v>
      </c>
      <c r="S261" s="5" t="e">
        <f>IF(AND(B261=5000, OR(AND(#REF!=#REF!, F261&lt;=#REF!), AND(#REF!=#REF!, F261&lt;=#REF!))), "CR", " ")</f>
        <v>#REF!</v>
      </c>
      <c r="T261" s="4" t="e">
        <f>IF(AND(B261=10000, OR(AND(#REF!=#REF!, F261&lt;=#REF!), AND(#REF!=#REF!, F261&lt;=#REF!))), "CR", " ")</f>
        <v>#REF!</v>
      </c>
      <c r="U261" s="4" t="e">
        <f>IF(AND(B261="high jump", OR(AND(#REF!=#REF!, F261&gt;=#REF!), AND(#REF!=#REF!, F261&gt;=#REF!), AND(#REF!=#REF!, F261&gt;=#REF!), AND(#REF!=#REF!, F261&gt;=#REF!), AND(#REF!=#REF!, F261&gt;=#REF!))), "CR", " ")</f>
        <v>#REF!</v>
      </c>
      <c r="V261" s="4" t="e">
        <f>IF(AND(B261="long jump", OR(AND(#REF!=#REF!, F261&gt;=#REF!), AND(#REF!=#REF!, F261&gt;=#REF!), AND(#REF!=#REF!, F261&gt;=#REF!), AND(#REF!=#REF!, F261&gt;=#REF!), AND(#REF!=#REF!, F261&gt;=#REF!))), "CR", " ")</f>
        <v>#REF!</v>
      </c>
      <c r="W261" s="4" t="e">
        <f>IF(AND(B261="triple jump", OR(AND(#REF!=#REF!, F261&gt;=#REF!), AND(#REF!=#REF!, F261&gt;=#REF!), AND(#REF!=#REF!, F261&gt;=#REF!), AND(#REF!=#REF!, F261&gt;=#REF!), AND(#REF!=#REF!, F261&gt;=#REF!))), "CR", " ")</f>
        <v>#REF!</v>
      </c>
      <c r="X261" s="4" t="e">
        <f>IF(AND(B261="pole vault", OR(AND(#REF!=#REF!, F261&gt;=#REF!), AND(#REF!=#REF!, F261&gt;=#REF!), AND(#REF!=#REF!, F261&gt;=#REF!), AND(#REF!=#REF!, F261&gt;=#REF!), AND(#REF!=#REF!, F261&gt;=#REF!))), "CR", " ")</f>
        <v>#REF!</v>
      </c>
      <c r="Y261" s="4" t="e">
        <f>IF(AND(B261="discus 1",#REF! =#REF!, F261&gt;=#REF!), "CR", " ")</f>
        <v>#REF!</v>
      </c>
      <c r="Z261" s="4" t="e">
        <f>IF(AND(B261="discus 1.25",#REF! =#REF!, F261&gt;=#REF!), "CR", " ")</f>
        <v>#REF!</v>
      </c>
      <c r="AA261" s="4" t="e">
        <f>IF(AND(B261="discus 1.5",#REF! =#REF!, F261&gt;=#REF!), "CR", " ")</f>
        <v>#REF!</v>
      </c>
      <c r="AB261" s="4" t="e">
        <f>IF(AND(B261="discus 1.75",#REF! =#REF!, F261&gt;=#REF!), "CR", " ")</f>
        <v>#REF!</v>
      </c>
      <c r="AC261" s="4" t="e">
        <f>IF(AND(B261="discus 2",#REF! =#REF!, F261&gt;=#REF!), "CR", " ")</f>
        <v>#REF!</v>
      </c>
      <c r="AD261" s="4" t="e">
        <f>IF(AND(B261="hammer 4",#REF! =#REF!, F261&gt;=#REF!), "CR", " ")</f>
        <v>#REF!</v>
      </c>
      <c r="AE261" s="4" t="e">
        <f>IF(AND(B261="hammer 5",#REF! =#REF!, F261&gt;=#REF!), "CR", " ")</f>
        <v>#REF!</v>
      </c>
      <c r="AF261" s="4" t="e">
        <f>IF(AND(B261="hammer 6",#REF! =#REF!, F261&gt;=#REF!), "CR", " ")</f>
        <v>#REF!</v>
      </c>
      <c r="AG261" s="4" t="e">
        <f>IF(AND(B261="hammer 7.26",#REF! =#REF!, F261&gt;=#REF!), "CR", " ")</f>
        <v>#REF!</v>
      </c>
      <c r="AH261" s="4" t="e">
        <f>IF(AND(B261="javelin 400",#REF! =#REF!, F261&gt;=#REF!), "CR", " ")</f>
        <v>#REF!</v>
      </c>
      <c r="AI261" s="4" t="e">
        <f>IF(AND(B261="javelin 600",#REF! =#REF!, F261&gt;=#REF!), "CR", " ")</f>
        <v>#REF!</v>
      </c>
      <c r="AJ261" s="4" t="e">
        <f>IF(AND(B261="javelin 700",#REF! =#REF!, F261&gt;=#REF!), "CR", " ")</f>
        <v>#REF!</v>
      </c>
      <c r="AK261" s="4" t="e">
        <f>IF(AND(B261="javelin 800", OR(AND(#REF!=#REF!, F261&gt;=#REF!), AND(#REF!=#REF!, F261&gt;=#REF!))), "CR", " ")</f>
        <v>#REF!</v>
      </c>
      <c r="AL261" s="4" t="e">
        <f>IF(AND(B261="shot 3",#REF! =#REF!, F261&gt;=#REF!), "CR", " ")</f>
        <v>#REF!</v>
      </c>
      <c r="AM261" s="4" t="e">
        <f>IF(AND(B261="shot 4",#REF! =#REF!, F261&gt;=#REF!), "CR", " ")</f>
        <v>#REF!</v>
      </c>
      <c r="AN261" s="4" t="e">
        <f>IF(AND(B261="shot 5",#REF! =#REF!, F261&gt;=#REF!), "CR", " ")</f>
        <v>#REF!</v>
      </c>
      <c r="AO261" s="4" t="e">
        <f>IF(AND(B261="shot 6",#REF! =#REF!, F261&gt;=#REF!), "CR", " ")</f>
        <v>#REF!</v>
      </c>
      <c r="AP261" s="4" t="e">
        <f>IF(AND(B261="shot 7.26",#REF! =#REF!, F261&gt;=#REF!), "CR", " ")</f>
        <v>#REF!</v>
      </c>
      <c r="AQ261" s="4" t="e">
        <f>IF(AND(B261="60H",OR(AND(#REF!=#REF!,F261&lt;=#REF!),AND(#REF!=#REF!,F261&lt;=#REF!),AND(#REF!=#REF!,F261&lt;=#REF!),AND(#REF!=#REF!,F261&lt;=#REF!),AND(#REF!=#REF!,F261&lt;=#REF!))),"CR"," ")</f>
        <v>#REF!</v>
      </c>
      <c r="AR261" s="4" t="e">
        <f>IF(AND(B261="75H", AND(#REF!=#REF!, F261&lt;=#REF!)), "CR", " ")</f>
        <v>#REF!</v>
      </c>
      <c r="AS261" s="4" t="e">
        <f>IF(AND(B261="80H", AND(#REF!=#REF!, F261&lt;=#REF!)), "CR", " ")</f>
        <v>#REF!</v>
      </c>
      <c r="AT261" s="4" t="e">
        <f>IF(AND(B261="100H", AND(#REF!=#REF!, F261&lt;=#REF!)), "CR", " ")</f>
        <v>#REF!</v>
      </c>
      <c r="AU261" s="4" t="e">
        <f>IF(AND(B261="110H", OR(AND(#REF!=#REF!, F261&lt;=#REF!), AND(#REF!=#REF!, F261&lt;=#REF!))), "CR", " ")</f>
        <v>#REF!</v>
      </c>
      <c r="AV261" s="4" t="e">
        <f>IF(AND(B261="400H", OR(AND(#REF!=#REF!, F261&lt;=#REF!), AND(#REF!=#REF!, F261&lt;=#REF!), AND(#REF!=#REF!, F261&lt;=#REF!), AND(#REF!=#REF!, F261&lt;=#REF!))), "CR", " ")</f>
        <v>#REF!</v>
      </c>
      <c r="AW261" s="4" t="e">
        <f>IF(AND(B261="1500SC", AND(#REF!=#REF!, F261&lt;=#REF!)), "CR", " ")</f>
        <v>#REF!</v>
      </c>
      <c r="AX261" s="4" t="e">
        <f>IF(AND(B261="2000SC", OR(AND(#REF!=#REF!, F261&lt;=#REF!), AND(#REF!=#REF!, F261&lt;=#REF!))), "CR", " ")</f>
        <v>#REF!</v>
      </c>
      <c r="AY261" s="4" t="e">
        <f>IF(AND(B261="3000SC", OR(AND(#REF!=#REF!, F261&lt;=#REF!), AND(#REF!=#REF!, F261&lt;=#REF!))), "CR", " ")</f>
        <v>#REF!</v>
      </c>
      <c r="AZ261" s="5" t="e">
        <f>IF(AND(B261="4x100", OR(AND(#REF!=#REF!, F261&lt;=#REF!), AND(#REF!=#REF!, F261&lt;=#REF!), AND(#REF!=#REF!, F261&lt;=#REF!), AND(#REF!=#REF!, F261&lt;=#REF!), AND(#REF!=#REF!, F261&lt;=#REF!))), "CR", " ")</f>
        <v>#REF!</v>
      </c>
      <c r="BA261" s="5" t="e">
        <f>IF(AND(B261="4x200", OR(AND(#REF!=#REF!, F261&lt;=#REF!), AND(#REF!=#REF!, F261&lt;=#REF!), AND(#REF!=#REF!, F261&lt;=#REF!), AND(#REF!=#REF!, F261&lt;=#REF!), AND(#REF!=#REF!, F261&lt;=#REF!))), "CR", " ")</f>
        <v>#REF!</v>
      </c>
      <c r="BB261" s="5" t="e">
        <f>IF(AND(B261="4x300", AND(#REF!=#REF!, F261&lt;=#REF!)), "CR", " ")</f>
        <v>#REF!</v>
      </c>
      <c r="BC261" s="5" t="e">
        <f>IF(AND(B261="4x400", OR(AND(#REF!=#REF!, F261&lt;=#REF!), AND(#REF!=#REF!, F261&lt;=#REF!), AND(#REF!=#REF!, F261&lt;=#REF!), AND(#REF!=#REF!, F261&lt;=#REF!))), "CR", " ")</f>
        <v>#REF!</v>
      </c>
      <c r="BD261" s="5" t="e">
        <f>IF(AND(B261="3x800", OR(AND(#REF!=#REF!, F261&lt;=#REF!), AND(#REF!=#REF!, F261&lt;=#REF!), AND(#REF!=#REF!, F261&lt;=#REF!))), "CR", " ")</f>
        <v>#REF!</v>
      </c>
      <c r="BE261" s="5" t="e">
        <f>IF(AND(B261="pentathlon", OR(AND(#REF!=#REF!, F261&gt;=#REF!), AND(#REF!=#REF!, F261&gt;=#REF!),AND(#REF!=#REF!, F261&gt;=#REF!),AND(#REF!=#REF!, F261&gt;=#REF!))), "CR", " ")</f>
        <v>#REF!</v>
      </c>
      <c r="BF261" s="5" t="e">
        <f>IF(AND(B261="heptathlon", OR(AND(#REF!=#REF!, F261&gt;=#REF!), AND(#REF!=#REF!, F261&gt;=#REF!))), "CR", " ")</f>
        <v>#REF!</v>
      </c>
      <c r="BG261" s="5" t="e">
        <f>IF(AND(B261="decathlon", OR(AND(#REF!=#REF!, F261&gt;=#REF!), AND(#REF!=#REF!, F261&gt;=#REF!),AND(#REF!=#REF!, F261&gt;=#REF!))), "CR", " ")</f>
        <v>#REF!</v>
      </c>
    </row>
    <row r="262" spans="1:61" hidden="1">
      <c r="A262" s="1" t="e">
        <f>#REF!</f>
        <v>#REF!</v>
      </c>
      <c r="B262" s="2" t="s">
        <v>1</v>
      </c>
      <c r="C262" s="1" t="s">
        <v>65</v>
      </c>
      <c r="D262" s="1" t="s">
        <v>31</v>
      </c>
      <c r="E262" s="6" t="s">
        <v>4</v>
      </c>
      <c r="F262" s="8">
        <v>1.87</v>
      </c>
      <c r="G262" s="10">
        <v>44695</v>
      </c>
      <c r="H262" s="1" t="s">
        <v>190</v>
      </c>
      <c r="I262" s="1" t="s">
        <v>395</v>
      </c>
      <c r="J262" s="5" t="e">
        <f>IF(AND(B262=100, OR(AND(#REF!=#REF!, F262&lt;=#REF!), AND(#REF!=#REF!, F262&lt;=#REF!), AND(#REF!=#REF!, F262&lt;=#REF!), AND(#REF!=#REF!, F262&lt;=#REF!), AND(#REF!=#REF!, F262&lt;=#REF!))), "CR", " ")</f>
        <v>#REF!</v>
      </c>
      <c r="K262" s="5" t="e">
        <f>IF(AND(B262=200, OR(AND(#REF!=#REF!, F262&lt;=#REF!), AND(#REF!=#REF!, F262&lt;=#REF!), AND(#REF!=#REF!, F262&lt;=#REF!), AND(#REF!=#REF!, F262&lt;=#REF!), AND(#REF!=#REF!, F262&lt;=#REF!))), "CR", " ")</f>
        <v>#REF!</v>
      </c>
      <c r="L262" s="5" t="e">
        <f>IF(AND(B262=300, OR(AND(#REF!=#REF!, F262&lt;=#REF!), AND(#REF!=#REF!, F262&lt;=#REF!))), "CR", " ")</f>
        <v>#REF!</v>
      </c>
      <c r="M262" s="5" t="e">
        <f>IF(AND(B262=400, OR(AND(#REF!=#REF!, F262&lt;=#REF!), AND(#REF!=#REF!, F262&lt;=#REF!), AND(#REF!=#REF!, F262&lt;=#REF!), AND(#REF!=#REF!, F262&lt;=#REF!))), "CR", " ")</f>
        <v>#REF!</v>
      </c>
      <c r="N262" s="5" t="e">
        <f>IF(AND(B262=800, OR(AND(#REF!=#REF!, F262&lt;=#REF!), AND(#REF!=#REF!, F262&lt;=#REF!), AND(#REF!=#REF!, F262&lt;=#REF!), AND(#REF!=#REF!, F262&lt;=#REF!), AND(#REF!=#REF!, F262&lt;=#REF!))), "CR", " ")</f>
        <v>#REF!</v>
      </c>
      <c r="O262" s="5" t="e">
        <f>IF(AND(B262=1000, OR(AND(#REF!=#REF!, F262&lt;=#REF!), AND(#REF!=#REF!, F262&lt;=#REF!))), "CR", " ")</f>
        <v>#REF!</v>
      </c>
      <c r="P262" s="5" t="e">
        <f>IF(AND(B262=1500, OR(AND(#REF!=#REF!, F262&lt;=#REF!), AND(#REF!=#REF!, F262&lt;=#REF!), AND(#REF!=#REF!, F262&lt;=#REF!), AND(#REF!=#REF!, F262&lt;=#REF!), AND(#REF!=#REF!, F262&lt;=#REF!))), "CR", " ")</f>
        <v>#REF!</v>
      </c>
      <c r="Q262" s="5" t="e">
        <f>IF(AND(B262="1600 (Mile)",OR(AND(#REF!=#REF!,F262&lt;=#REF!),AND(#REF!=#REF!,F262&lt;=#REF!),AND(#REF!=#REF!,F262&lt;=#REF!),AND(#REF!=#REF!,F262&lt;=#REF!))),"CR"," ")</f>
        <v>#REF!</v>
      </c>
      <c r="R262" s="5" t="e">
        <f>IF(AND(B262=3000, OR(AND(#REF!=#REF!, F262&lt;=#REF!), AND(#REF!=#REF!, F262&lt;=#REF!), AND(#REF!=#REF!, F262&lt;=#REF!), AND(#REF!=#REF!, F262&lt;=#REF!))), "CR", " ")</f>
        <v>#REF!</v>
      </c>
      <c r="S262" s="5" t="e">
        <f>IF(AND(B262=5000, OR(AND(#REF!=#REF!, F262&lt;=#REF!), AND(#REF!=#REF!, F262&lt;=#REF!))), "CR", " ")</f>
        <v>#REF!</v>
      </c>
      <c r="T262" s="4" t="e">
        <f>IF(AND(B262=10000, OR(AND(#REF!=#REF!, F262&lt;=#REF!), AND(#REF!=#REF!, F262&lt;=#REF!))), "CR", " ")</f>
        <v>#REF!</v>
      </c>
      <c r="U262" s="4" t="e">
        <f>IF(AND(B262="high jump", OR(AND(#REF!=#REF!, F262&gt;=#REF!), AND(#REF!=#REF!, F262&gt;=#REF!), AND(#REF!=#REF!, F262&gt;=#REF!), AND(#REF!=#REF!, F262&gt;=#REF!), AND(#REF!=#REF!, F262&gt;=#REF!))), "CR", " ")</f>
        <v>#REF!</v>
      </c>
      <c r="V262" s="4" t="e">
        <f>IF(AND(B262="long jump", OR(AND(#REF!=#REF!, F262&gt;=#REF!), AND(#REF!=#REF!, F262&gt;=#REF!), AND(#REF!=#REF!, F262&gt;=#REF!), AND(#REF!=#REF!, F262&gt;=#REF!), AND(#REF!=#REF!, F262&gt;=#REF!))), "CR", " ")</f>
        <v>#REF!</v>
      </c>
      <c r="W262" s="4" t="e">
        <f>IF(AND(B262="triple jump", OR(AND(#REF!=#REF!, F262&gt;=#REF!), AND(#REF!=#REF!, F262&gt;=#REF!), AND(#REF!=#REF!, F262&gt;=#REF!), AND(#REF!=#REF!, F262&gt;=#REF!), AND(#REF!=#REF!, F262&gt;=#REF!))), "CR", " ")</f>
        <v>#REF!</v>
      </c>
      <c r="X262" s="4" t="e">
        <f>IF(AND(B262="pole vault", OR(AND(#REF!=#REF!, F262&gt;=#REF!), AND(#REF!=#REF!, F262&gt;=#REF!), AND(#REF!=#REF!, F262&gt;=#REF!), AND(#REF!=#REF!, F262&gt;=#REF!), AND(#REF!=#REF!, F262&gt;=#REF!))), "CR", " ")</f>
        <v>#REF!</v>
      </c>
      <c r="Y262" s="4" t="e">
        <f>IF(AND(B262="discus 1",#REF! =#REF!, F262&gt;=#REF!), "CR", " ")</f>
        <v>#REF!</v>
      </c>
      <c r="Z262" s="4" t="e">
        <f>IF(AND(B262="discus 1.25",#REF! =#REF!, F262&gt;=#REF!), "CR", " ")</f>
        <v>#REF!</v>
      </c>
      <c r="AA262" s="4" t="e">
        <f>IF(AND(B262="discus 1.5",#REF! =#REF!, F262&gt;=#REF!), "CR", " ")</f>
        <v>#REF!</v>
      </c>
      <c r="AB262" s="4" t="e">
        <f>IF(AND(B262="discus 1.75",#REF! =#REF!, F262&gt;=#REF!), "CR", " ")</f>
        <v>#REF!</v>
      </c>
      <c r="AC262" s="4" t="e">
        <f>IF(AND(B262="discus 2",#REF! =#REF!, F262&gt;=#REF!), "CR", " ")</f>
        <v>#REF!</v>
      </c>
      <c r="AD262" s="4" t="e">
        <f>IF(AND(B262="hammer 4",#REF! =#REF!, F262&gt;=#REF!), "CR", " ")</f>
        <v>#REF!</v>
      </c>
      <c r="AE262" s="4" t="e">
        <f>IF(AND(B262="hammer 5",#REF! =#REF!, F262&gt;=#REF!), "CR", " ")</f>
        <v>#REF!</v>
      </c>
      <c r="AF262" s="4" t="e">
        <f>IF(AND(B262="hammer 6",#REF! =#REF!, F262&gt;=#REF!), "CR", " ")</f>
        <v>#REF!</v>
      </c>
      <c r="AG262" s="4" t="e">
        <f>IF(AND(B262="hammer 7.26",#REF! =#REF!, F262&gt;=#REF!), "CR", " ")</f>
        <v>#REF!</v>
      </c>
      <c r="AH262" s="4" t="e">
        <f>IF(AND(B262="javelin 400",#REF! =#REF!, F262&gt;=#REF!), "CR", " ")</f>
        <v>#REF!</v>
      </c>
      <c r="AI262" s="4" t="e">
        <f>IF(AND(B262="javelin 600",#REF! =#REF!, F262&gt;=#REF!), "CR", " ")</f>
        <v>#REF!</v>
      </c>
      <c r="AJ262" s="4" t="e">
        <f>IF(AND(B262="javelin 700",#REF! =#REF!, F262&gt;=#REF!), "CR", " ")</f>
        <v>#REF!</v>
      </c>
      <c r="AK262" s="4" t="e">
        <f>IF(AND(B262="javelin 800", OR(AND(#REF!=#REF!, F262&gt;=#REF!), AND(#REF!=#REF!, F262&gt;=#REF!))), "CR", " ")</f>
        <v>#REF!</v>
      </c>
      <c r="AL262" s="4" t="e">
        <f>IF(AND(B262="shot 3",#REF! =#REF!, F262&gt;=#REF!), "CR", " ")</f>
        <v>#REF!</v>
      </c>
      <c r="AM262" s="4" t="e">
        <f>IF(AND(B262="shot 4",#REF! =#REF!, F262&gt;=#REF!), "CR", " ")</f>
        <v>#REF!</v>
      </c>
      <c r="AN262" s="4" t="e">
        <f>IF(AND(B262="shot 5",#REF! =#REF!, F262&gt;=#REF!), "CR", " ")</f>
        <v>#REF!</v>
      </c>
      <c r="AO262" s="4" t="e">
        <f>IF(AND(B262="shot 6",#REF! =#REF!, F262&gt;=#REF!), "CR", " ")</f>
        <v>#REF!</v>
      </c>
      <c r="AP262" s="4" t="e">
        <f>IF(AND(B262="shot 7.26",#REF! =#REF!, F262&gt;=#REF!), "CR", " ")</f>
        <v>#REF!</v>
      </c>
      <c r="AQ262" s="4" t="e">
        <f>IF(AND(B262="60H",OR(AND(#REF!=#REF!,F262&lt;=#REF!),AND(#REF!=#REF!,F262&lt;=#REF!),AND(#REF!=#REF!,F262&lt;=#REF!),AND(#REF!=#REF!,F262&lt;=#REF!),AND(#REF!=#REF!,F262&lt;=#REF!))),"CR"," ")</f>
        <v>#REF!</v>
      </c>
      <c r="AR262" s="4" t="e">
        <f>IF(AND(B262="75H", AND(#REF!=#REF!, F262&lt;=#REF!)), "CR", " ")</f>
        <v>#REF!</v>
      </c>
      <c r="AS262" s="4" t="e">
        <f>IF(AND(B262="80H", AND(#REF!=#REF!, F262&lt;=#REF!)), "CR", " ")</f>
        <v>#REF!</v>
      </c>
      <c r="AT262" s="4" t="e">
        <f>IF(AND(B262="100H", AND(#REF!=#REF!, F262&lt;=#REF!)), "CR", " ")</f>
        <v>#REF!</v>
      </c>
      <c r="AU262" s="4" t="e">
        <f>IF(AND(B262="110H", OR(AND(#REF!=#REF!, F262&lt;=#REF!), AND(#REF!=#REF!, F262&lt;=#REF!))), "CR", " ")</f>
        <v>#REF!</v>
      </c>
      <c r="AV262" s="4" t="e">
        <f>IF(AND(B262="400H", OR(AND(#REF!=#REF!, F262&lt;=#REF!), AND(#REF!=#REF!, F262&lt;=#REF!), AND(#REF!=#REF!, F262&lt;=#REF!), AND(#REF!=#REF!, F262&lt;=#REF!))), "CR", " ")</f>
        <v>#REF!</v>
      </c>
      <c r="AW262" s="4" t="e">
        <f>IF(AND(B262="1500SC", AND(#REF!=#REF!, F262&lt;=#REF!)), "CR", " ")</f>
        <v>#REF!</v>
      </c>
      <c r="AX262" s="4" t="e">
        <f>IF(AND(B262="2000SC", OR(AND(#REF!=#REF!, F262&lt;=#REF!), AND(#REF!=#REF!, F262&lt;=#REF!))), "CR", " ")</f>
        <v>#REF!</v>
      </c>
      <c r="AY262" s="4" t="e">
        <f>IF(AND(B262="3000SC", OR(AND(#REF!=#REF!, F262&lt;=#REF!), AND(#REF!=#REF!, F262&lt;=#REF!))), "CR", " ")</f>
        <v>#REF!</v>
      </c>
      <c r="AZ262" s="5" t="e">
        <f>IF(AND(B262="4x100", OR(AND(#REF!=#REF!, F262&lt;=#REF!), AND(#REF!=#REF!, F262&lt;=#REF!), AND(#REF!=#REF!, F262&lt;=#REF!), AND(#REF!=#REF!, F262&lt;=#REF!), AND(#REF!=#REF!, F262&lt;=#REF!))), "CR", " ")</f>
        <v>#REF!</v>
      </c>
      <c r="BA262" s="5" t="e">
        <f>IF(AND(B262="4x200", OR(AND(#REF!=#REF!, F262&lt;=#REF!), AND(#REF!=#REF!, F262&lt;=#REF!), AND(#REF!=#REF!, F262&lt;=#REF!), AND(#REF!=#REF!, F262&lt;=#REF!), AND(#REF!=#REF!, F262&lt;=#REF!))), "CR", " ")</f>
        <v>#REF!</v>
      </c>
      <c r="BB262" s="5" t="e">
        <f>IF(AND(B262="4x300", AND(#REF!=#REF!, F262&lt;=#REF!)), "CR", " ")</f>
        <v>#REF!</v>
      </c>
      <c r="BC262" s="5" t="e">
        <f>IF(AND(B262="4x400", OR(AND(#REF!=#REF!, F262&lt;=#REF!), AND(#REF!=#REF!, F262&lt;=#REF!), AND(#REF!=#REF!, F262&lt;=#REF!), AND(#REF!=#REF!, F262&lt;=#REF!))), "CR", " ")</f>
        <v>#REF!</v>
      </c>
      <c r="BD262" s="5" t="e">
        <f>IF(AND(B262="3x800", OR(AND(#REF!=#REF!, F262&lt;=#REF!), AND(#REF!=#REF!, F262&lt;=#REF!), AND(#REF!=#REF!, F262&lt;=#REF!))), "CR", " ")</f>
        <v>#REF!</v>
      </c>
      <c r="BE262" s="5" t="e">
        <f>IF(AND(B262="pentathlon", OR(AND(#REF!=#REF!, F262&gt;=#REF!), AND(#REF!=#REF!, F262&gt;=#REF!),AND(#REF!=#REF!, F262&gt;=#REF!),AND(#REF!=#REF!, F262&gt;=#REF!))), "CR", " ")</f>
        <v>#REF!</v>
      </c>
      <c r="BF262" s="5" t="e">
        <f>IF(AND(B262="heptathlon", OR(AND(#REF!=#REF!, F262&gt;=#REF!), AND(#REF!=#REF!, F262&gt;=#REF!))), "CR", " ")</f>
        <v>#REF!</v>
      </c>
      <c r="BG262" s="5" t="e">
        <f>IF(AND(B262="decathlon", OR(AND(#REF!=#REF!, F262&gt;=#REF!), AND(#REF!=#REF!, F262&gt;=#REF!),AND(#REF!=#REF!, F262&gt;=#REF!))), "CR", " ")</f>
        <v>#REF!</v>
      </c>
    </row>
    <row r="263" spans="1:61" hidden="1">
      <c r="B263" s="2" t="s">
        <v>1</v>
      </c>
      <c r="C263" s="1" t="s">
        <v>263</v>
      </c>
      <c r="D263" s="1" t="s">
        <v>264</v>
      </c>
      <c r="E263" s="6" t="s">
        <v>4</v>
      </c>
      <c r="F263" s="8">
        <v>1.71</v>
      </c>
      <c r="G263" s="10">
        <v>44709</v>
      </c>
      <c r="H263" s="1" t="s">
        <v>265</v>
      </c>
      <c r="I263" s="1" t="s">
        <v>392</v>
      </c>
    </row>
    <row r="264" spans="1:61" hidden="1">
      <c r="A264" s="1" t="e">
        <f>#REF!</f>
        <v>#REF!</v>
      </c>
      <c r="B264" s="2" t="s">
        <v>1</v>
      </c>
      <c r="C264" s="1" t="s">
        <v>54</v>
      </c>
      <c r="D264" s="1" t="s">
        <v>107</v>
      </c>
      <c r="E264" s="6" t="s">
        <v>8</v>
      </c>
      <c r="F264" s="8">
        <v>1.6</v>
      </c>
      <c r="G264" s="10">
        <v>44661</v>
      </c>
      <c r="H264" s="2" t="s">
        <v>128</v>
      </c>
      <c r="I264" s="2" t="s">
        <v>129</v>
      </c>
      <c r="J264" s="5" t="e">
        <f>IF(AND(B264=100, OR(AND(#REF!=#REF!, F264&lt;=#REF!), AND(#REF!=#REF!, F264&lt;=#REF!), AND(#REF!=#REF!, F264&lt;=#REF!), AND(#REF!=#REF!, F264&lt;=#REF!), AND(#REF!=#REF!, F264&lt;=#REF!))), "CR", " ")</f>
        <v>#REF!</v>
      </c>
      <c r="K264" s="5" t="e">
        <f>IF(AND(B264=200, OR(AND(#REF!=#REF!, F264&lt;=#REF!), AND(#REF!=#REF!, F264&lt;=#REF!), AND(#REF!=#REF!, F264&lt;=#REF!), AND(#REF!=#REF!, F264&lt;=#REF!), AND(#REF!=#REF!, F264&lt;=#REF!))), "CR", " ")</f>
        <v>#REF!</v>
      </c>
      <c r="L264" s="5" t="e">
        <f>IF(AND(B264=300, OR(AND(#REF!=#REF!, F264&lt;=#REF!), AND(#REF!=#REF!, F264&lt;=#REF!))), "CR", " ")</f>
        <v>#REF!</v>
      </c>
      <c r="M264" s="5" t="e">
        <f>IF(AND(B264=400, OR(AND(#REF!=#REF!, F264&lt;=#REF!), AND(#REF!=#REF!, F264&lt;=#REF!), AND(#REF!=#REF!, F264&lt;=#REF!), AND(#REF!=#REF!, F264&lt;=#REF!))), "CR", " ")</f>
        <v>#REF!</v>
      </c>
      <c r="N264" s="5" t="e">
        <f>IF(AND(B264=800, OR(AND(#REF!=#REF!, F264&lt;=#REF!), AND(#REF!=#REF!, F264&lt;=#REF!), AND(#REF!=#REF!, F264&lt;=#REF!), AND(#REF!=#REF!, F264&lt;=#REF!), AND(#REF!=#REF!, F264&lt;=#REF!))), "CR", " ")</f>
        <v>#REF!</v>
      </c>
      <c r="O264" s="5" t="e">
        <f>IF(AND(B264=1000, OR(AND(#REF!=#REF!, F264&lt;=#REF!), AND(#REF!=#REF!, F264&lt;=#REF!))), "CR", " ")</f>
        <v>#REF!</v>
      </c>
      <c r="P264" s="5" t="e">
        <f>IF(AND(B264=1500, OR(AND(#REF!=#REF!, F264&lt;=#REF!), AND(#REF!=#REF!, F264&lt;=#REF!), AND(#REF!=#REF!, F264&lt;=#REF!), AND(#REF!=#REF!, F264&lt;=#REF!), AND(#REF!=#REF!, F264&lt;=#REF!))), "CR", " ")</f>
        <v>#REF!</v>
      </c>
      <c r="Q264" s="5" t="e">
        <f>IF(AND(B264="1600 (Mile)",OR(AND(#REF!=#REF!,F264&lt;=#REF!),AND(#REF!=#REF!,F264&lt;=#REF!),AND(#REF!=#REF!,F264&lt;=#REF!),AND(#REF!=#REF!,F264&lt;=#REF!))),"CR"," ")</f>
        <v>#REF!</v>
      </c>
      <c r="R264" s="5" t="e">
        <f>IF(AND(B264=3000, OR(AND(#REF!=#REF!, F264&lt;=#REF!), AND(#REF!=#REF!, F264&lt;=#REF!), AND(#REF!=#REF!, F264&lt;=#REF!), AND(#REF!=#REF!, F264&lt;=#REF!))), "CR", " ")</f>
        <v>#REF!</v>
      </c>
      <c r="S264" s="5" t="e">
        <f>IF(AND(B264=5000, OR(AND(#REF!=#REF!, F264&lt;=#REF!), AND(#REF!=#REF!, F264&lt;=#REF!))), "CR", " ")</f>
        <v>#REF!</v>
      </c>
      <c r="T264" s="4" t="e">
        <f>IF(AND(B264=10000, OR(AND(#REF!=#REF!, F264&lt;=#REF!), AND(#REF!=#REF!, F264&lt;=#REF!))), "CR", " ")</f>
        <v>#REF!</v>
      </c>
      <c r="U264" s="4" t="e">
        <f>IF(AND(B264="high jump", OR(AND(#REF!=#REF!, F264&gt;=#REF!), AND(#REF!=#REF!, F264&gt;=#REF!), AND(#REF!=#REF!, F264&gt;=#REF!), AND(#REF!=#REF!, F264&gt;=#REF!), AND(#REF!=#REF!, F264&gt;=#REF!))), "CR", " ")</f>
        <v>#REF!</v>
      </c>
      <c r="V264" s="4" t="e">
        <f>IF(AND(B264="long jump", OR(AND(#REF!=#REF!, F264&gt;=#REF!), AND(#REF!=#REF!, F264&gt;=#REF!), AND(#REF!=#REF!, F264&gt;=#REF!), AND(#REF!=#REF!, F264&gt;=#REF!), AND(#REF!=#REF!, F264&gt;=#REF!))), "CR", " ")</f>
        <v>#REF!</v>
      </c>
      <c r="W264" s="4" t="e">
        <f>IF(AND(B264="triple jump", OR(AND(#REF!=#REF!, F264&gt;=#REF!), AND(#REF!=#REF!, F264&gt;=#REF!), AND(#REF!=#REF!, F264&gt;=#REF!), AND(#REF!=#REF!, F264&gt;=#REF!), AND(#REF!=#REF!, F264&gt;=#REF!))), "CR", " ")</f>
        <v>#REF!</v>
      </c>
      <c r="X264" s="4" t="e">
        <f>IF(AND(B264="pole vault", OR(AND(#REF!=#REF!, F264&gt;=#REF!), AND(#REF!=#REF!, F264&gt;=#REF!), AND(#REF!=#REF!, F264&gt;=#REF!), AND(#REF!=#REF!, F264&gt;=#REF!), AND(#REF!=#REF!, F264&gt;=#REF!))), "CR", " ")</f>
        <v>#REF!</v>
      </c>
      <c r="Y264" s="4" t="e">
        <f>IF(AND(B264="discus 1",#REF! =#REF!, F264&gt;=#REF!), "CR", " ")</f>
        <v>#REF!</v>
      </c>
      <c r="Z264" s="4" t="e">
        <f>IF(AND(B264="discus 1.25",#REF! =#REF!, F264&gt;=#REF!), "CR", " ")</f>
        <v>#REF!</v>
      </c>
      <c r="AA264" s="4" t="e">
        <f>IF(AND(B264="discus 1.5",#REF! =#REF!, F264&gt;=#REF!), "CR", " ")</f>
        <v>#REF!</v>
      </c>
      <c r="AB264" s="4" t="e">
        <f>IF(AND(B264="discus 1.75",#REF! =#REF!, F264&gt;=#REF!), "CR", " ")</f>
        <v>#REF!</v>
      </c>
      <c r="AC264" s="4" t="e">
        <f>IF(AND(B264="discus 2",#REF! =#REF!, F264&gt;=#REF!), "CR", " ")</f>
        <v>#REF!</v>
      </c>
      <c r="AD264" s="4" t="e">
        <f>IF(AND(B264="hammer 4",#REF! =#REF!, F264&gt;=#REF!), "CR", " ")</f>
        <v>#REF!</v>
      </c>
      <c r="AE264" s="4" t="e">
        <f>IF(AND(B264="hammer 5",#REF! =#REF!, F264&gt;=#REF!), "CR", " ")</f>
        <v>#REF!</v>
      </c>
      <c r="AF264" s="4" t="e">
        <f>IF(AND(B264="hammer 6",#REF! =#REF!, F264&gt;=#REF!), "CR", " ")</f>
        <v>#REF!</v>
      </c>
      <c r="AG264" s="4" t="e">
        <f>IF(AND(B264="hammer 7.26",#REF! =#REF!, F264&gt;=#REF!), "CR", " ")</f>
        <v>#REF!</v>
      </c>
      <c r="AH264" s="4" t="e">
        <f>IF(AND(B264="javelin 400",#REF! =#REF!, F264&gt;=#REF!), "CR", " ")</f>
        <v>#REF!</v>
      </c>
      <c r="AI264" s="4" t="e">
        <f>IF(AND(B264="javelin 600",#REF! =#REF!, F264&gt;=#REF!), "CR", " ")</f>
        <v>#REF!</v>
      </c>
      <c r="AJ264" s="4" t="e">
        <f>IF(AND(B264="javelin 700",#REF! =#REF!, F264&gt;=#REF!), "CR", " ")</f>
        <v>#REF!</v>
      </c>
      <c r="AK264" s="4" t="e">
        <f>IF(AND(B264="javelin 800", OR(AND(#REF!=#REF!, F264&gt;=#REF!), AND(#REF!=#REF!, F264&gt;=#REF!))), "CR", " ")</f>
        <v>#REF!</v>
      </c>
      <c r="AL264" s="4" t="e">
        <f>IF(AND(B264="shot 3",#REF! =#REF!, F264&gt;=#REF!), "CR", " ")</f>
        <v>#REF!</v>
      </c>
      <c r="AM264" s="4" t="e">
        <f>IF(AND(B264="shot 4",#REF! =#REF!, F264&gt;=#REF!), "CR", " ")</f>
        <v>#REF!</v>
      </c>
      <c r="AN264" s="4" t="e">
        <f>IF(AND(B264="shot 5",#REF! =#REF!, F264&gt;=#REF!), "CR", " ")</f>
        <v>#REF!</v>
      </c>
      <c r="AO264" s="4" t="e">
        <f>IF(AND(B264="shot 6",#REF! =#REF!, F264&gt;=#REF!), "CR", " ")</f>
        <v>#REF!</v>
      </c>
      <c r="AP264" s="4" t="e">
        <f>IF(AND(B264="shot 7.26",#REF! =#REF!, F264&gt;=#REF!), "CR", " ")</f>
        <v>#REF!</v>
      </c>
      <c r="AQ264" s="4" t="e">
        <f>IF(AND(B264="60H",OR(AND(#REF!=#REF!,F264&lt;=#REF!),AND(#REF!=#REF!,F264&lt;=#REF!),AND(#REF!=#REF!,F264&lt;=#REF!),AND(#REF!=#REF!,F264&lt;=#REF!),AND(#REF!=#REF!,F264&lt;=#REF!))),"CR"," ")</f>
        <v>#REF!</v>
      </c>
      <c r="AR264" s="4" t="e">
        <f>IF(AND(B264="75H", AND(#REF!=#REF!, F264&lt;=#REF!)), "CR", " ")</f>
        <v>#REF!</v>
      </c>
      <c r="AS264" s="4" t="e">
        <f>IF(AND(B264="80H", AND(#REF!=#REF!, F264&lt;=#REF!)), "CR", " ")</f>
        <v>#REF!</v>
      </c>
      <c r="AT264" s="4" t="e">
        <f>IF(AND(B264="100H", AND(#REF!=#REF!, F264&lt;=#REF!)), "CR", " ")</f>
        <v>#REF!</v>
      </c>
      <c r="AU264" s="4" t="e">
        <f>IF(AND(B264="110H", OR(AND(#REF!=#REF!, F264&lt;=#REF!), AND(#REF!=#REF!, F264&lt;=#REF!))), "CR", " ")</f>
        <v>#REF!</v>
      </c>
      <c r="AV264" s="4" t="e">
        <f>IF(AND(B264="400H", OR(AND(#REF!=#REF!, F264&lt;=#REF!), AND(#REF!=#REF!, F264&lt;=#REF!), AND(#REF!=#REF!, F264&lt;=#REF!), AND(#REF!=#REF!, F264&lt;=#REF!))), "CR", " ")</f>
        <v>#REF!</v>
      </c>
      <c r="AW264" s="4" t="e">
        <f>IF(AND(B264="1500SC", AND(#REF!=#REF!, F264&lt;=#REF!)), "CR", " ")</f>
        <v>#REF!</v>
      </c>
      <c r="AX264" s="4" t="e">
        <f>IF(AND(B264="2000SC", OR(AND(#REF!=#REF!, F264&lt;=#REF!), AND(#REF!=#REF!, F264&lt;=#REF!))), "CR", " ")</f>
        <v>#REF!</v>
      </c>
      <c r="AY264" s="4" t="e">
        <f>IF(AND(B264="3000SC", OR(AND(#REF!=#REF!, F264&lt;=#REF!), AND(#REF!=#REF!, F264&lt;=#REF!))), "CR", " ")</f>
        <v>#REF!</v>
      </c>
      <c r="AZ264" s="5" t="e">
        <f>IF(AND(B264="4x100", OR(AND(#REF!=#REF!, F264&lt;=#REF!), AND(#REF!=#REF!, F264&lt;=#REF!), AND(#REF!=#REF!, F264&lt;=#REF!), AND(#REF!=#REF!, F264&lt;=#REF!), AND(#REF!=#REF!, F264&lt;=#REF!))), "CR", " ")</f>
        <v>#REF!</v>
      </c>
      <c r="BA264" s="5" t="e">
        <f>IF(AND(B264="4x200", OR(AND(#REF!=#REF!, F264&lt;=#REF!), AND(#REF!=#REF!, F264&lt;=#REF!), AND(#REF!=#REF!, F264&lt;=#REF!), AND(#REF!=#REF!, F264&lt;=#REF!), AND(#REF!=#REF!, F264&lt;=#REF!))), "CR", " ")</f>
        <v>#REF!</v>
      </c>
      <c r="BB264" s="5" t="e">
        <f>IF(AND(B264="4x300", AND(#REF!=#REF!, F264&lt;=#REF!)), "CR", " ")</f>
        <v>#REF!</v>
      </c>
      <c r="BC264" s="5" t="e">
        <f>IF(AND(B264="4x400", OR(AND(#REF!=#REF!, F264&lt;=#REF!), AND(#REF!=#REF!, F264&lt;=#REF!), AND(#REF!=#REF!, F264&lt;=#REF!), AND(#REF!=#REF!, F264&lt;=#REF!))), "CR", " ")</f>
        <v>#REF!</v>
      </c>
      <c r="BD264" s="5" t="e">
        <f>IF(AND(B264="3x800", OR(AND(#REF!=#REF!, F264&lt;=#REF!), AND(#REF!=#REF!, F264&lt;=#REF!), AND(#REF!=#REF!, F264&lt;=#REF!))), "CR", " ")</f>
        <v>#REF!</v>
      </c>
      <c r="BE264" s="5" t="e">
        <f>IF(AND(B264="pentathlon", OR(AND(#REF!=#REF!, F264&gt;=#REF!), AND(#REF!=#REF!, F264&gt;=#REF!),AND(#REF!=#REF!, F264&gt;=#REF!),AND(#REF!=#REF!, F264&gt;=#REF!))), "CR", " ")</f>
        <v>#REF!</v>
      </c>
      <c r="BF264" s="5" t="e">
        <f>IF(AND(B264="heptathlon", OR(AND(#REF!=#REF!, F264&gt;=#REF!), AND(#REF!=#REF!, F264&gt;=#REF!))), "CR", " ")</f>
        <v>#REF!</v>
      </c>
      <c r="BG264" s="5" t="e">
        <f>IF(AND(B264="decathlon", OR(AND(#REF!=#REF!, F264&gt;=#REF!), AND(#REF!=#REF!, F264&gt;=#REF!),AND(#REF!=#REF!, F264&gt;=#REF!))), "CR", " ")</f>
        <v>#REF!</v>
      </c>
    </row>
    <row r="265" spans="1:61">
      <c r="B265" s="2" t="s">
        <v>1</v>
      </c>
      <c r="C265" s="1" t="s">
        <v>65</v>
      </c>
      <c r="D265" s="1" t="s">
        <v>73</v>
      </c>
      <c r="E265" s="6" t="s">
        <v>5</v>
      </c>
      <c r="F265" s="8">
        <v>1.6</v>
      </c>
      <c r="G265" s="10">
        <v>44773</v>
      </c>
      <c r="H265" s="1" t="s">
        <v>155</v>
      </c>
      <c r="I265" s="1" t="s">
        <v>177</v>
      </c>
    </row>
    <row r="266" spans="1:61">
      <c r="B266" s="2" t="s">
        <v>1</v>
      </c>
      <c r="C266" s="1" t="s">
        <v>181</v>
      </c>
      <c r="D266" s="1" t="s">
        <v>33</v>
      </c>
      <c r="E266" s="6" t="s">
        <v>5</v>
      </c>
      <c r="F266" s="8">
        <v>1.5</v>
      </c>
      <c r="G266" s="10">
        <v>44724</v>
      </c>
      <c r="H266" s="1" t="s">
        <v>128</v>
      </c>
      <c r="I266" s="1" t="s">
        <v>189</v>
      </c>
    </row>
    <row r="267" spans="1:61" hidden="1">
      <c r="A267" s="1" t="s">
        <v>85</v>
      </c>
      <c r="B267" s="2" t="s">
        <v>1</v>
      </c>
      <c r="C267" s="1" t="s">
        <v>47</v>
      </c>
      <c r="D267" s="1" t="s">
        <v>184</v>
      </c>
      <c r="E267" s="6" t="s">
        <v>7</v>
      </c>
      <c r="F267" s="8">
        <v>1.25</v>
      </c>
      <c r="G267" s="9">
        <v>44682</v>
      </c>
      <c r="H267" s="1" t="s">
        <v>155</v>
      </c>
      <c r="I267" s="1" t="s">
        <v>177</v>
      </c>
      <c r="J267" s="5" t="e">
        <f>IF(AND(B267=100, OR(AND(#REF!=#REF!, F267&lt;=#REF!), AND(#REF!=#REF!, F267&lt;=#REF!), AND(#REF!=#REF!, F267&lt;=#REF!), AND(#REF!=#REF!, F267&lt;=#REF!), AND(#REF!=#REF!, F267&lt;=#REF!))), "CR", " ")</f>
        <v>#REF!</v>
      </c>
      <c r="K267" s="5" t="e">
        <f>IF(AND(B267=200, OR(AND(#REF!=#REF!, F267&lt;=#REF!), AND(#REF!=#REF!, F267&lt;=#REF!), AND(#REF!=#REF!, F267&lt;=#REF!), AND(#REF!=#REF!, F267&lt;=#REF!), AND(#REF!=#REF!, F267&lt;=#REF!))), "CR", " ")</f>
        <v>#REF!</v>
      </c>
      <c r="L267" s="5" t="e">
        <f>IF(AND(B267=300, OR(AND(#REF!=#REF!, F267&lt;=#REF!), AND(#REF!=#REF!, F267&lt;=#REF!))), "CR", " ")</f>
        <v>#REF!</v>
      </c>
      <c r="M267" s="5" t="e">
        <f>IF(AND(B267=400, OR(AND(#REF!=#REF!, F267&lt;=#REF!), AND(#REF!=#REF!, F267&lt;=#REF!), AND(#REF!=#REF!, F267&lt;=#REF!), AND(#REF!=#REF!, F267&lt;=#REF!))), "CR", " ")</f>
        <v>#REF!</v>
      </c>
      <c r="N267" s="5" t="e">
        <f>IF(AND(B267=800, OR(AND(#REF!=#REF!, F267&lt;=#REF!), AND(#REF!=#REF!, F267&lt;=#REF!), AND(#REF!=#REF!, F267&lt;=#REF!), AND(#REF!=#REF!, F267&lt;=#REF!), AND(#REF!=#REF!, F267&lt;=#REF!))), "CR", " ")</f>
        <v>#REF!</v>
      </c>
      <c r="O267" s="5" t="e">
        <f>IF(AND(B267=1000, OR(AND(#REF!=#REF!, F267&lt;=#REF!), AND(#REF!=#REF!, F267&lt;=#REF!))), "CR", " ")</f>
        <v>#REF!</v>
      </c>
      <c r="P267" s="5" t="e">
        <f>IF(AND(B267=1500, OR(AND(#REF!=#REF!, F267&lt;=#REF!), AND(#REF!=#REF!, F267&lt;=#REF!), AND(#REF!=#REF!, F267&lt;=#REF!), AND(#REF!=#REF!, F267&lt;=#REF!), AND(#REF!=#REF!, F267&lt;=#REF!))), "CR", " ")</f>
        <v>#REF!</v>
      </c>
      <c r="Q267" s="5" t="e">
        <f>IF(AND(B267="1600 (Mile)",OR(AND(#REF!=#REF!,F267&lt;=#REF!),AND(#REF!=#REF!,F267&lt;=#REF!),AND(#REF!=#REF!,F267&lt;=#REF!),AND(#REF!=#REF!,F267&lt;=#REF!))),"CR"," ")</f>
        <v>#REF!</v>
      </c>
      <c r="R267" s="5" t="e">
        <f>IF(AND(B267=3000, OR(AND(#REF!=#REF!, F267&lt;=#REF!), AND(#REF!=#REF!, F267&lt;=#REF!), AND(#REF!=#REF!, F267&lt;=#REF!), AND(#REF!=#REF!, F267&lt;=#REF!))), "CR", " ")</f>
        <v>#REF!</v>
      </c>
      <c r="S267" s="5" t="e">
        <f>IF(AND(B267=5000, OR(AND(#REF!=#REF!, F267&lt;=#REF!), AND(#REF!=#REF!, F267&lt;=#REF!))), "CR", " ")</f>
        <v>#REF!</v>
      </c>
      <c r="T267" s="4" t="e">
        <f>IF(AND(B267=10000, OR(AND(#REF!=#REF!, F267&lt;=#REF!), AND(#REF!=#REF!, F267&lt;=#REF!))), "CR", " ")</f>
        <v>#REF!</v>
      </c>
      <c r="U267" s="4" t="e">
        <f>IF(AND(B267="high jump", OR(AND(#REF!=#REF!, F267&gt;=#REF!), AND(#REF!=#REF!, F267&gt;=#REF!), AND(#REF!=#REF!, F267&gt;=#REF!), AND(#REF!=#REF!, F267&gt;=#REF!), AND(#REF!=#REF!, F267&gt;=#REF!))), "CR", " ")</f>
        <v>#REF!</v>
      </c>
      <c r="V267" s="4" t="e">
        <f>IF(AND(B267="long jump", OR(AND(#REF!=#REF!, F267&gt;=#REF!), AND(#REF!=#REF!, F267&gt;=#REF!), AND(#REF!=#REF!, F267&gt;=#REF!), AND(#REF!=#REF!, F267&gt;=#REF!), AND(#REF!=#REF!, F267&gt;=#REF!))), "CR", " ")</f>
        <v>#REF!</v>
      </c>
      <c r="W267" s="4" t="e">
        <f>IF(AND(B267="triple jump", OR(AND(#REF!=#REF!, F267&gt;=#REF!), AND(#REF!=#REF!, F267&gt;=#REF!), AND(#REF!=#REF!, F267&gt;=#REF!), AND(#REF!=#REF!, F267&gt;=#REF!), AND(#REF!=#REF!, F267&gt;=#REF!))), "CR", " ")</f>
        <v>#REF!</v>
      </c>
      <c r="X267" s="4" t="e">
        <f>IF(AND(B267="pole vault", OR(AND(#REF!=#REF!, F267&gt;=#REF!), AND(#REF!=#REF!, F267&gt;=#REF!), AND(#REF!=#REF!, F267&gt;=#REF!), AND(#REF!=#REF!, F267&gt;=#REF!), AND(#REF!=#REF!, F267&gt;=#REF!))), "CR", " ")</f>
        <v>#REF!</v>
      </c>
      <c r="Y267" s="4" t="e">
        <f>IF(AND(B267="discus 1",#REF! =#REF!, F267&gt;=#REF!), "CR", " ")</f>
        <v>#REF!</v>
      </c>
      <c r="Z267" s="4" t="e">
        <f>IF(AND(B267="discus 1.25",#REF! =#REF!, F267&gt;=#REF!), "CR", " ")</f>
        <v>#REF!</v>
      </c>
      <c r="AA267" s="4" t="e">
        <f>IF(AND(B267="discus 1.5",#REF! =#REF!, F267&gt;=#REF!), "CR", " ")</f>
        <v>#REF!</v>
      </c>
      <c r="AB267" s="4" t="e">
        <f>IF(AND(B267="discus 1.75",#REF! =#REF!, F267&gt;=#REF!), "CR", " ")</f>
        <v>#REF!</v>
      </c>
      <c r="AC267" s="4" t="e">
        <f>IF(AND(B267="discus 2",#REF! =#REF!, F267&gt;=#REF!), "CR", " ")</f>
        <v>#REF!</v>
      </c>
      <c r="AD267" s="4" t="e">
        <f>IF(AND(B267="hammer 4",#REF! =#REF!, F267&gt;=#REF!), "CR", " ")</f>
        <v>#REF!</v>
      </c>
      <c r="AE267" s="4" t="e">
        <f>IF(AND(B267="hammer 5",#REF! =#REF!, F267&gt;=#REF!), "CR", " ")</f>
        <v>#REF!</v>
      </c>
      <c r="AF267" s="4" t="e">
        <f>IF(AND(B267="hammer 6",#REF! =#REF!, F267&gt;=#REF!), "CR", " ")</f>
        <v>#REF!</v>
      </c>
      <c r="AG267" s="4" t="e">
        <f>IF(AND(B267="hammer 7.26",#REF! =#REF!, F267&gt;=#REF!), "CR", " ")</f>
        <v>#REF!</v>
      </c>
      <c r="AH267" s="4" t="e">
        <f>IF(AND(B267="javelin 400",#REF! =#REF!, F267&gt;=#REF!), "CR", " ")</f>
        <v>#REF!</v>
      </c>
      <c r="AI267" s="4" t="e">
        <f>IF(AND(B267="javelin 600",#REF! =#REF!, F267&gt;=#REF!), "CR", " ")</f>
        <v>#REF!</v>
      </c>
      <c r="AJ267" s="4" t="e">
        <f>IF(AND(B267="javelin 700",#REF! =#REF!, F267&gt;=#REF!), "CR", " ")</f>
        <v>#REF!</v>
      </c>
      <c r="AK267" s="4" t="e">
        <f>IF(AND(B267="javelin 800", OR(AND(#REF!=#REF!, F267&gt;=#REF!), AND(#REF!=#REF!, F267&gt;=#REF!))), "CR", " ")</f>
        <v>#REF!</v>
      </c>
      <c r="AL267" s="4" t="e">
        <f>IF(AND(B267="shot 3",#REF! =#REF!, F267&gt;=#REF!), "CR", " ")</f>
        <v>#REF!</v>
      </c>
      <c r="AM267" s="4" t="e">
        <f>IF(AND(B267="shot 4",#REF! =#REF!, F267&gt;=#REF!), "CR", " ")</f>
        <v>#REF!</v>
      </c>
      <c r="AN267" s="4" t="e">
        <f>IF(AND(B267="shot 5",#REF! =#REF!, F267&gt;=#REF!), "CR", " ")</f>
        <v>#REF!</v>
      </c>
      <c r="AO267" s="4" t="e">
        <f>IF(AND(B267="shot 6",#REF! =#REF!, F267&gt;=#REF!), "CR", " ")</f>
        <v>#REF!</v>
      </c>
      <c r="AP267" s="4" t="e">
        <f>IF(AND(B267="shot 7.26",#REF! =#REF!, F267&gt;=#REF!), "CR", " ")</f>
        <v>#REF!</v>
      </c>
      <c r="AQ267" s="4" t="e">
        <f>IF(AND(B267="60H",OR(AND(#REF!=#REF!,F267&lt;=#REF!),AND(#REF!=#REF!,F267&lt;=#REF!),AND(#REF!=#REF!,F267&lt;=#REF!),AND(#REF!=#REF!,F267&lt;=#REF!),AND(#REF!=#REF!,F267&lt;=#REF!))),"CR"," ")</f>
        <v>#REF!</v>
      </c>
      <c r="AR267" s="4" t="e">
        <f>IF(AND(B267="75H", AND(#REF!=#REF!, F267&lt;=#REF!)), "CR", " ")</f>
        <v>#REF!</v>
      </c>
      <c r="AS267" s="4" t="e">
        <f>IF(AND(B267="80H", AND(#REF!=#REF!, F267&lt;=#REF!)), "CR", " ")</f>
        <v>#REF!</v>
      </c>
      <c r="AT267" s="4" t="e">
        <f>IF(AND(B267="100H", AND(#REF!=#REF!, F267&lt;=#REF!)), "CR", " ")</f>
        <v>#REF!</v>
      </c>
      <c r="AU267" s="4" t="e">
        <f>IF(AND(B267="110H", OR(AND(#REF!=#REF!, F267&lt;=#REF!), AND(#REF!=#REF!, F267&lt;=#REF!))), "CR", " ")</f>
        <v>#REF!</v>
      </c>
      <c r="AV267" s="4" t="e">
        <f>IF(AND(B267="400H", OR(AND(#REF!=#REF!, F267&lt;=#REF!), AND(#REF!=#REF!, F267&lt;=#REF!), AND(#REF!=#REF!, F267&lt;=#REF!), AND(#REF!=#REF!, F267&lt;=#REF!))), "CR", " ")</f>
        <v>#REF!</v>
      </c>
      <c r="AW267" s="4" t="e">
        <f>IF(AND(B267="1500SC", AND(#REF!=#REF!, F267&lt;=#REF!)), "CR", " ")</f>
        <v>#REF!</v>
      </c>
      <c r="AX267" s="4" t="e">
        <f>IF(AND(B267="2000SC", OR(AND(#REF!=#REF!, F267&lt;=#REF!), AND(#REF!=#REF!, F267&lt;=#REF!))), "CR", " ")</f>
        <v>#REF!</v>
      </c>
      <c r="AY267" s="4" t="e">
        <f>IF(AND(B267="3000SC", OR(AND(#REF!=#REF!, F267&lt;=#REF!), AND(#REF!=#REF!, F267&lt;=#REF!))), "CR", " ")</f>
        <v>#REF!</v>
      </c>
      <c r="AZ267" s="5" t="e">
        <f>IF(AND(B267="4x100", OR(AND(#REF!=#REF!, F267&lt;=#REF!), AND(#REF!=#REF!, F267&lt;=#REF!), AND(#REF!=#REF!, F267&lt;=#REF!), AND(#REF!=#REF!, F267&lt;=#REF!), AND(#REF!=#REF!, F267&lt;=#REF!))), "CR", " ")</f>
        <v>#REF!</v>
      </c>
      <c r="BA267" s="5" t="e">
        <f>IF(AND(B267="4x200", OR(AND(#REF!=#REF!, F267&lt;=#REF!), AND(#REF!=#REF!, F267&lt;=#REF!), AND(#REF!=#REF!, F267&lt;=#REF!), AND(#REF!=#REF!, F267&lt;=#REF!), AND(#REF!=#REF!, F267&lt;=#REF!))), "CR", " ")</f>
        <v>#REF!</v>
      </c>
      <c r="BB267" s="5" t="e">
        <f>IF(AND(B267="4x300", AND(#REF!=#REF!, F267&lt;=#REF!)), "CR", " ")</f>
        <v>#REF!</v>
      </c>
      <c r="BC267" s="5" t="e">
        <f>IF(AND(B267="4x400", OR(AND(#REF!=#REF!, F267&lt;=#REF!), AND(#REF!=#REF!, F267&lt;=#REF!), AND(#REF!=#REF!, F267&lt;=#REF!), AND(#REF!=#REF!, F267&lt;=#REF!))), "CR", " ")</f>
        <v>#REF!</v>
      </c>
      <c r="BD267" s="5" t="e">
        <f>IF(AND(B267="3x800", OR(AND(#REF!=#REF!, F267&lt;=#REF!), AND(#REF!=#REF!, F267&lt;=#REF!), AND(#REF!=#REF!, F267&lt;=#REF!))), "CR", " ")</f>
        <v>#REF!</v>
      </c>
      <c r="BE267" s="5" t="e">
        <f>IF(AND(B267="pentathlon", OR(AND(#REF!=#REF!, F267&gt;=#REF!), AND(#REF!=#REF!, F267&gt;=#REF!),AND(#REF!=#REF!, F267&gt;=#REF!),AND(#REF!=#REF!, F267&gt;=#REF!))), "CR", " ")</f>
        <v>#REF!</v>
      </c>
      <c r="BF267" s="5" t="e">
        <f>IF(AND(B267="heptathlon", OR(AND(#REF!=#REF!, F267&gt;=#REF!), AND(#REF!=#REF!, F267&gt;=#REF!))), "CR", " ")</f>
        <v>#REF!</v>
      </c>
      <c r="BG267" s="5" t="e">
        <f>IF(AND(B267="decathlon", OR(AND(#REF!=#REF!, F267&gt;=#REF!), AND(#REF!=#REF!, F267&gt;=#REF!),AND(#REF!=#REF!, F267&gt;=#REF!))), "CR", " ")</f>
        <v>#REF!</v>
      </c>
    </row>
    <row r="268" spans="1:61" hidden="1">
      <c r="A268" s="1" t="e">
        <f>#REF!</f>
        <v>#REF!</v>
      </c>
      <c r="B268" s="2" t="s">
        <v>1</v>
      </c>
      <c r="C268" s="1" t="s">
        <v>97</v>
      </c>
      <c r="D268" s="1" t="s">
        <v>98</v>
      </c>
      <c r="E268" s="6" t="s">
        <v>7</v>
      </c>
      <c r="F268" s="8">
        <v>1.2</v>
      </c>
      <c r="G268" s="10">
        <v>44703</v>
      </c>
      <c r="H268" s="2" t="s">
        <v>155</v>
      </c>
      <c r="I268" s="2" t="s">
        <v>177</v>
      </c>
      <c r="J268" s="2" t="s">
        <v>129</v>
      </c>
      <c r="K268" s="5" t="e">
        <f>IF(AND(B268=200, OR(AND(#REF!=#REF!, F268&lt;=#REF!), AND(#REF!=#REF!, F268&lt;=#REF!), AND(#REF!=#REF!, F268&lt;=#REF!), AND(#REF!=#REF!, F268&lt;=#REF!), AND(#REF!=#REF!, F268&lt;=#REF!))), "CR", " ")</f>
        <v>#REF!</v>
      </c>
      <c r="L268" s="5" t="e">
        <f>IF(AND(B268=300, OR(AND(#REF!=#REF!, F268&lt;=#REF!), AND(#REF!=#REF!, F268&lt;=#REF!))), "CR", " ")</f>
        <v>#REF!</v>
      </c>
      <c r="M268" s="5" t="e">
        <f>IF(AND(B268=400, OR(AND(#REF!=#REF!, F268&lt;=#REF!), AND(#REF!=#REF!, F268&lt;=#REF!), AND(#REF!=#REF!, F268&lt;=#REF!), AND(#REF!=#REF!, F268&lt;=#REF!))), "CR", " ")</f>
        <v>#REF!</v>
      </c>
      <c r="N268" s="5" t="e">
        <f>IF(AND(B268=800, OR(AND(#REF!=#REF!, F268&lt;=#REF!), AND(#REF!=#REF!, F268&lt;=#REF!), AND(#REF!=#REF!, F268&lt;=#REF!), AND(#REF!=#REF!, F268&lt;=#REF!), AND(#REF!=#REF!, F268&lt;=#REF!))), "CR", " ")</f>
        <v>#REF!</v>
      </c>
      <c r="O268" s="5" t="e">
        <f>IF(AND(B268=1000, OR(AND(#REF!=#REF!, F268&lt;=#REF!), AND(#REF!=#REF!, F268&lt;=#REF!))), "CR", " ")</f>
        <v>#REF!</v>
      </c>
      <c r="P268" s="5" t="e">
        <f>IF(AND(B268=1500, OR(AND(#REF!=#REF!, F268&lt;=#REF!), AND(#REF!=#REF!, F268&lt;=#REF!), AND(#REF!=#REF!, F268&lt;=#REF!), AND(#REF!=#REF!, F268&lt;=#REF!), AND(#REF!=#REF!, F268&lt;=#REF!))), "CR", " ")</f>
        <v>#REF!</v>
      </c>
      <c r="Q268" s="5" t="e">
        <f>IF(AND(B268="1600 (Mile)",OR(AND(#REF!=#REF!,F268&lt;=#REF!),AND(#REF!=#REF!,F268&lt;=#REF!),AND(#REF!=#REF!,F268&lt;=#REF!),AND(#REF!=#REF!,F268&lt;=#REF!))),"CR"," ")</f>
        <v>#REF!</v>
      </c>
      <c r="R268" s="5" t="e">
        <f>IF(AND(B268=3000, OR(AND(#REF!=#REF!, F268&lt;=#REF!), AND(#REF!=#REF!, F268&lt;=#REF!), AND(#REF!=#REF!, F268&lt;=#REF!), AND(#REF!=#REF!, F268&lt;=#REF!))), "CR", " ")</f>
        <v>#REF!</v>
      </c>
      <c r="S268" s="5" t="e">
        <f>IF(AND(B268=5000, OR(AND(#REF!=#REF!, F268&lt;=#REF!), AND(#REF!=#REF!, F268&lt;=#REF!))), "CR", " ")</f>
        <v>#REF!</v>
      </c>
      <c r="T268" s="4" t="e">
        <f>IF(AND(B268=10000, OR(AND(#REF!=#REF!, F268&lt;=#REF!), AND(#REF!=#REF!, F268&lt;=#REF!))), "CR", " ")</f>
        <v>#REF!</v>
      </c>
      <c r="U268" s="4" t="e">
        <f>IF(AND(B268="high jump", OR(AND(#REF!=#REF!, F268&gt;=#REF!), AND(#REF!=#REF!, F268&gt;=#REF!), AND(#REF!=#REF!, F268&gt;=#REF!), AND(#REF!=#REF!, F268&gt;=#REF!), AND(#REF!=#REF!, F268&gt;=#REF!))), "CR", " ")</f>
        <v>#REF!</v>
      </c>
      <c r="V268" s="4" t="e">
        <f>IF(AND(B268="long jump", OR(AND(#REF!=#REF!, F268&gt;=#REF!), AND(#REF!=#REF!, F268&gt;=#REF!), AND(#REF!=#REF!, F268&gt;=#REF!), AND(#REF!=#REF!, F268&gt;=#REF!), AND(#REF!=#REF!, F268&gt;=#REF!))), "CR", " ")</f>
        <v>#REF!</v>
      </c>
      <c r="W268" s="4" t="e">
        <f>IF(AND(B268="triple jump", OR(AND(#REF!=#REF!, F268&gt;=#REF!), AND(#REF!=#REF!, F268&gt;=#REF!), AND(#REF!=#REF!, F268&gt;=#REF!), AND(#REF!=#REF!, F268&gt;=#REF!), AND(#REF!=#REF!, F268&gt;=#REF!))), "CR", " ")</f>
        <v>#REF!</v>
      </c>
      <c r="X268" s="4" t="e">
        <f>IF(AND(B268="pole vault", OR(AND(#REF!=#REF!, F268&gt;=#REF!), AND(#REF!=#REF!, F268&gt;=#REF!), AND(#REF!=#REF!, F268&gt;=#REF!), AND(#REF!=#REF!, F268&gt;=#REF!), AND(#REF!=#REF!, F268&gt;=#REF!))), "CR", " ")</f>
        <v>#REF!</v>
      </c>
      <c r="Y268" s="4" t="e">
        <f>IF(AND(B268="discus 1",#REF! =#REF!, F268&gt;=#REF!), "CR", " ")</f>
        <v>#REF!</v>
      </c>
      <c r="Z268" s="4" t="e">
        <f>IF(AND(B268="discus 1.25",#REF! =#REF!, F268&gt;=#REF!), "CR", " ")</f>
        <v>#REF!</v>
      </c>
      <c r="AA268" s="4" t="e">
        <f>IF(AND(B268="discus 1.5",#REF! =#REF!, F268&gt;=#REF!), "CR", " ")</f>
        <v>#REF!</v>
      </c>
      <c r="AB268" s="4" t="e">
        <f>IF(AND(B268="discus 1.75",#REF! =#REF!, F268&gt;=#REF!), "CR", " ")</f>
        <v>#REF!</v>
      </c>
      <c r="AC268" s="4" t="e">
        <f>IF(AND(B268="discus 2",#REF! =#REF!, F268&gt;=#REF!), "CR", " ")</f>
        <v>#REF!</v>
      </c>
      <c r="AD268" s="4" t="e">
        <f>IF(AND(B268="hammer 4",#REF! =#REF!, F268&gt;=#REF!), "CR", " ")</f>
        <v>#REF!</v>
      </c>
      <c r="AE268" s="4" t="e">
        <f>IF(AND(B268="hammer 5",#REF! =#REF!, F268&gt;=#REF!), "CR", " ")</f>
        <v>#REF!</v>
      </c>
      <c r="AF268" s="4" t="e">
        <f>IF(AND(B268="hammer 6",#REF! =#REF!, F268&gt;=#REF!), "CR", " ")</f>
        <v>#REF!</v>
      </c>
      <c r="AG268" s="4" t="e">
        <f>IF(AND(B268="hammer 7.26",#REF! =#REF!, F268&gt;=#REF!), "CR", " ")</f>
        <v>#REF!</v>
      </c>
      <c r="AH268" s="4" t="e">
        <f>IF(AND(B268="javelin 400",#REF! =#REF!, F268&gt;=#REF!), "CR", " ")</f>
        <v>#REF!</v>
      </c>
      <c r="AI268" s="4" t="e">
        <f>IF(AND(B268="javelin 600",#REF! =#REF!, F268&gt;=#REF!), "CR", " ")</f>
        <v>#REF!</v>
      </c>
      <c r="AJ268" s="4" t="e">
        <f>IF(AND(B268="javelin 700",#REF! =#REF!, F268&gt;=#REF!), "CR", " ")</f>
        <v>#REF!</v>
      </c>
      <c r="AK268" s="4" t="e">
        <f>IF(AND(B268="javelin 800", OR(AND(#REF!=#REF!, F268&gt;=#REF!), AND(#REF!=#REF!, F268&gt;=#REF!))), "CR", " ")</f>
        <v>#REF!</v>
      </c>
      <c r="AL268" s="4" t="e">
        <f>IF(AND(B268="shot 3",#REF! =#REF!, F268&gt;=#REF!), "CR", " ")</f>
        <v>#REF!</v>
      </c>
      <c r="AM268" s="4" t="e">
        <f>IF(AND(B268="shot 4",#REF! =#REF!, F268&gt;=#REF!), "CR", " ")</f>
        <v>#REF!</v>
      </c>
      <c r="AN268" s="4" t="e">
        <f>IF(AND(B268="shot 5",#REF! =#REF!, F268&gt;=#REF!), "CR", " ")</f>
        <v>#REF!</v>
      </c>
      <c r="AO268" s="4" t="e">
        <f>IF(AND(B268="shot 6",#REF! =#REF!, F268&gt;=#REF!), "CR", " ")</f>
        <v>#REF!</v>
      </c>
      <c r="AP268" s="4" t="e">
        <f>IF(AND(B268="shot 7.26",#REF! =#REF!, F268&gt;=#REF!), "CR", " ")</f>
        <v>#REF!</v>
      </c>
      <c r="AQ268" s="4" t="e">
        <f>IF(AND(B268="60H",OR(AND(#REF!=#REF!,F268&lt;=#REF!),AND(#REF!=#REF!,F268&lt;=#REF!),AND(#REF!=#REF!,F268&lt;=#REF!),AND(#REF!=#REF!,F268&lt;=#REF!),AND(#REF!=#REF!,F268&lt;=#REF!))),"CR"," ")</f>
        <v>#REF!</v>
      </c>
      <c r="AR268" s="4" t="e">
        <f>IF(AND(B268="75H", AND(#REF!=#REF!, F268&lt;=#REF!)), "CR", " ")</f>
        <v>#REF!</v>
      </c>
      <c r="AS268" s="4" t="e">
        <f>IF(AND(B268="80H", AND(#REF!=#REF!, F268&lt;=#REF!)), "CR", " ")</f>
        <v>#REF!</v>
      </c>
      <c r="AT268" s="4" t="e">
        <f>IF(AND(B268="100H", AND(#REF!=#REF!, F268&lt;=#REF!)), "CR", " ")</f>
        <v>#REF!</v>
      </c>
      <c r="AU268" s="4" t="e">
        <f>IF(AND(B268="110H", OR(AND(#REF!=#REF!, F268&lt;=#REF!), AND(#REF!=#REF!, F268&lt;=#REF!))), "CR", " ")</f>
        <v>#REF!</v>
      </c>
      <c r="AV268" s="4" t="e">
        <f>IF(AND(B268="400H", OR(AND(#REF!=#REF!, F268&lt;=#REF!), AND(#REF!=#REF!, F268&lt;=#REF!), AND(#REF!=#REF!, F268&lt;=#REF!), AND(#REF!=#REF!, F268&lt;=#REF!))), "CR", " ")</f>
        <v>#REF!</v>
      </c>
      <c r="AW268" s="4" t="e">
        <f>IF(AND(B268="1500SC", AND(#REF!=#REF!, F268&lt;=#REF!)), "CR", " ")</f>
        <v>#REF!</v>
      </c>
      <c r="AX268" s="4" t="e">
        <f>IF(AND(B268="2000SC", OR(AND(#REF!=#REF!, F268&lt;=#REF!), AND(#REF!=#REF!, F268&lt;=#REF!))), "CR", " ")</f>
        <v>#REF!</v>
      </c>
      <c r="AY268" s="4" t="e">
        <f>IF(AND(B268="3000SC", OR(AND(#REF!=#REF!, F268&lt;=#REF!), AND(#REF!=#REF!, F268&lt;=#REF!))), "CR", " ")</f>
        <v>#REF!</v>
      </c>
      <c r="AZ268" s="5" t="e">
        <f>IF(AND(B268="4x100", OR(AND(#REF!=#REF!, F268&lt;=#REF!), AND(#REF!=#REF!, F268&lt;=#REF!), AND(#REF!=#REF!, F268&lt;=#REF!), AND(#REF!=#REF!, F268&lt;=#REF!), AND(#REF!=#REF!, F268&lt;=#REF!))), "CR", " ")</f>
        <v>#REF!</v>
      </c>
      <c r="BA268" s="5" t="e">
        <f>IF(AND(B268="4x200", OR(AND(#REF!=#REF!, F268&lt;=#REF!), AND(#REF!=#REF!, F268&lt;=#REF!), AND(#REF!=#REF!, F268&lt;=#REF!), AND(#REF!=#REF!, F268&lt;=#REF!), AND(#REF!=#REF!, F268&lt;=#REF!))), "CR", " ")</f>
        <v>#REF!</v>
      </c>
      <c r="BB268" s="5" t="e">
        <f>IF(AND(B268="4x300", AND(#REF!=#REF!, F268&lt;=#REF!)), "CR", " ")</f>
        <v>#REF!</v>
      </c>
      <c r="BC268" s="5" t="e">
        <f>IF(AND(B268="4x400", OR(AND(#REF!=#REF!, F268&lt;=#REF!), AND(#REF!=#REF!, F268&lt;=#REF!), AND(#REF!=#REF!, F268&lt;=#REF!), AND(#REF!=#REF!, F268&lt;=#REF!))), "CR", " ")</f>
        <v>#REF!</v>
      </c>
      <c r="BD268" s="5" t="e">
        <f>IF(AND(B268="3x800", OR(AND(#REF!=#REF!, F268&lt;=#REF!), AND(#REF!=#REF!, F268&lt;=#REF!), AND(#REF!=#REF!, F268&lt;=#REF!))), "CR", " ")</f>
        <v>#REF!</v>
      </c>
      <c r="BE268" s="5" t="e">
        <f>IF(AND(B268="pentathlon", OR(AND(#REF!=#REF!, F268&gt;=#REF!), AND(#REF!=#REF!, F268&gt;=#REF!),AND(#REF!=#REF!, F268&gt;=#REF!),AND(#REF!=#REF!, F268&gt;=#REF!))), "CR", " ")</f>
        <v>#REF!</v>
      </c>
      <c r="BF268" s="5" t="e">
        <f>IF(AND(B268="heptathlon", OR(AND(#REF!=#REF!, F268&gt;=#REF!), AND(#REF!=#REF!, F268&gt;=#REF!))), "CR", " ")</f>
        <v>#REF!</v>
      </c>
      <c r="BG268" s="5" t="e">
        <f>IF(AND(B268="decathlon", OR(AND(#REF!=#REF!, F268&gt;=#REF!), AND(#REF!=#REF!, F268&gt;=#REF!),AND(#REF!=#REF!, F268&gt;=#REF!))), "CR", " ")</f>
        <v>#REF!</v>
      </c>
    </row>
    <row r="269" spans="1:61" hidden="1">
      <c r="B269" s="20"/>
      <c r="C269" s="21"/>
      <c r="D269" s="21"/>
      <c r="E269" s="22"/>
      <c r="F269" s="23"/>
      <c r="G269" s="24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</row>
    <row r="270" spans="1:61" hidden="1">
      <c r="B270" s="2" t="s">
        <v>18</v>
      </c>
      <c r="C270" s="1" t="s">
        <v>34</v>
      </c>
      <c r="D270" s="1" t="s">
        <v>186</v>
      </c>
      <c r="E270" s="6" t="s">
        <v>7</v>
      </c>
      <c r="F270" s="8">
        <v>15.5</v>
      </c>
      <c r="G270" s="10">
        <v>44738</v>
      </c>
      <c r="H270" s="2" t="s">
        <v>275</v>
      </c>
      <c r="I270" s="2" t="s">
        <v>177</v>
      </c>
    </row>
    <row r="271" spans="1:61" hidden="1">
      <c r="B271" s="2" t="s">
        <v>18</v>
      </c>
      <c r="C271" s="1" t="s">
        <v>279</v>
      </c>
      <c r="D271" s="1" t="s">
        <v>280</v>
      </c>
      <c r="E271" s="6" t="s">
        <v>7</v>
      </c>
      <c r="F271" s="8">
        <v>5.59</v>
      </c>
      <c r="G271" s="10">
        <v>44738</v>
      </c>
      <c r="H271" s="2" t="s">
        <v>275</v>
      </c>
      <c r="I271" s="2" t="s">
        <v>177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5"/>
      <c r="BA271" s="5"/>
      <c r="BB271" s="5"/>
      <c r="BC271" s="5"/>
      <c r="BD271" s="5"/>
      <c r="BE271" s="5"/>
      <c r="BF271" s="5"/>
      <c r="BG271" s="5"/>
    </row>
    <row r="272" spans="1:61" hidden="1">
      <c r="B272" s="2" t="s">
        <v>18</v>
      </c>
      <c r="C272" s="1" t="s">
        <v>130</v>
      </c>
      <c r="D272" s="1" t="s">
        <v>131</v>
      </c>
      <c r="E272" s="6" t="s">
        <v>7</v>
      </c>
      <c r="F272" s="8">
        <v>16.829999999999998</v>
      </c>
      <c r="G272" s="10">
        <v>44773</v>
      </c>
      <c r="H272" s="2" t="s">
        <v>155</v>
      </c>
      <c r="I272" s="2" t="s">
        <v>177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5"/>
      <c r="BA272" s="5"/>
      <c r="BB272" s="5"/>
      <c r="BC272" s="5"/>
      <c r="BD272" s="5"/>
      <c r="BE272" s="5"/>
      <c r="BF272" s="5"/>
      <c r="BG272" s="5"/>
    </row>
    <row r="273" spans="2:61" hidden="1">
      <c r="B273" s="2" t="s">
        <v>18</v>
      </c>
      <c r="C273" s="1" t="s">
        <v>48</v>
      </c>
      <c r="D273" s="1" t="s">
        <v>67</v>
      </c>
      <c r="E273" s="6" t="s">
        <v>7</v>
      </c>
      <c r="F273" s="8">
        <v>16.309999999999999</v>
      </c>
      <c r="G273" s="9">
        <v>44682</v>
      </c>
      <c r="H273" s="1" t="s">
        <v>155</v>
      </c>
      <c r="I273" s="1" t="s">
        <v>177</v>
      </c>
    </row>
    <row r="274" spans="2:61" hidden="1">
      <c r="B274" s="20"/>
      <c r="C274" s="21"/>
      <c r="D274" s="21"/>
      <c r="E274" s="22"/>
      <c r="F274" s="23"/>
      <c r="G274" s="24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</row>
    <row r="275" spans="2:61">
      <c r="B275" s="2" t="s">
        <v>19</v>
      </c>
      <c r="C275" s="1" t="s">
        <v>110</v>
      </c>
      <c r="D275" s="1" t="s">
        <v>111</v>
      </c>
      <c r="E275" s="6" t="s">
        <v>5</v>
      </c>
      <c r="F275" s="8">
        <v>31.82</v>
      </c>
      <c r="G275" s="10">
        <v>44800</v>
      </c>
      <c r="H275" s="1" t="s">
        <v>155</v>
      </c>
      <c r="I275" s="1" t="s">
        <v>332</v>
      </c>
    </row>
    <row r="276" spans="2:61">
      <c r="B276" s="2" t="s">
        <v>19</v>
      </c>
      <c r="C276" s="1" t="s">
        <v>65</v>
      </c>
      <c r="D276" s="1" t="s">
        <v>73</v>
      </c>
      <c r="E276" s="6" t="s">
        <v>5</v>
      </c>
      <c r="F276" s="8">
        <v>19.989999999999998</v>
      </c>
      <c r="G276" s="10">
        <v>44773</v>
      </c>
      <c r="H276" s="1" t="s">
        <v>155</v>
      </c>
      <c r="I276" s="1" t="s">
        <v>177</v>
      </c>
    </row>
    <row r="277" spans="2:61">
      <c r="B277" s="2" t="s">
        <v>19</v>
      </c>
      <c r="C277" s="1" t="s">
        <v>51</v>
      </c>
      <c r="D277" s="1" t="s">
        <v>179</v>
      </c>
      <c r="E277" s="6" t="s">
        <v>5</v>
      </c>
      <c r="F277" s="8">
        <v>19.98</v>
      </c>
      <c r="G277" s="10">
        <v>44703</v>
      </c>
      <c r="H277" s="1" t="s">
        <v>155</v>
      </c>
      <c r="I277" s="1" t="s">
        <v>177</v>
      </c>
    </row>
    <row r="278" spans="2:61">
      <c r="B278" s="2" t="s">
        <v>19</v>
      </c>
      <c r="C278" s="1" t="s">
        <v>181</v>
      </c>
      <c r="D278" s="1" t="s">
        <v>33</v>
      </c>
      <c r="E278" s="6" t="s">
        <v>5</v>
      </c>
      <c r="F278" s="8">
        <v>15.15</v>
      </c>
      <c r="G278" s="10">
        <v>44688</v>
      </c>
      <c r="H278" s="1" t="s">
        <v>128</v>
      </c>
      <c r="I278" s="1" t="s">
        <v>189</v>
      </c>
    </row>
    <row r="279" spans="2:61" hidden="1">
      <c r="B279" s="20"/>
      <c r="C279" s="21"/>
      <c r="D279" s="21"/>
      <c r="E279" s="22"/>
      <c r="F279" s="23"/>
      <c r="G279" s="24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</row>
    <row r="280" spans="2:61" hidden="1">
      <c r="B280" s="2" t="s">
        <v>246</v>
      </c>
      <c r="C280" s="1" t="s">
        <v>118</v>
      </c>
      <c r="D280" s="1" t="s">
        <v>67</v>
      </c>
      <c r="E280" s="6" t="s">
        <v>8</v>
      </c>
      <c r="F280" s="8">
        <v>38.049999999999997</v>
      </c>
      <c r="G280" s="10">
        <v>44722</v>
      </c>
      <c r="H280" s="1" t="s">
        <v>155</v>
      </c>
      <c r="I280" s="1" t="s">
        <v>242</v>
      </c>
    </row>
    <row r="281" spans="2:61" hidden="1">
      <c r="B281" s="2" t="s">
        <v>246</v>
      </c>
      <c r="C281" s="1" t="s">
        <v>108</v>
      </c>
      <c r="D281" s="1" t="s">
        <v>109</v>
      </c>
      <c r="E281" s="6" t="s">
        <v>8</v>
      </c>
      <c r="F281" s="8">
        <v>35.03</v>
      </c>
      <c r="G281" s="10">
        <v>44722</v>
      </c>
      <c r="H281" s="1" t="s">
        <v>155</v>
      </c>
      <c r="I281" s="1" t="s">
        <v>242</v>
      </c>
    </row>
    <row r="282" spans="2:61" hidden="1">
      <c r="B282" s="20"/>
      <c r="C282" s="21"/>
      <c r="D282" s="21"/>
      <c r="E282" s="22"/>
      <c r="F282" s="23"/>
      <c r="G282" s="24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</row>
    <row r="283" spans="2:61" hidden="1">
      <c r="B283" s="2" t="s">
        <v>271</v>
      </c>
      <c r="C283" s="1" t="s">
        <v>65</v>
      </c>
      <c r="D283" s="1" t="s">
        <v>31</v>
      </c>
      <c r="E283" s="6" t="s">
        <v>4</v>
      </c>
      <c r="F283" s="8">
        <v>47.51</v>
      </c>
      <c r="G283" s="10">
        <v>44751</v>
      </c>
      <c r="H283" s="1" t="s">
        <v>192</v>
      </c>
      <c r="I283" s="1" t="s">
        <v>393</v>
      </c>
    </row>
    <row r="284" spans="2:61" hidden="1">
      <c r="B284" s="2" t="s">
        <v>271</v>
      </c>
      <c r="C284" s="1" t="s">
        <v>263</v>
      </c>
      <c r="D284" s="1" t="s">
        <v>264</v>
      </c>
      <c r="E284" s="6" t="s">
        <v>4</v>
      </c>
      <c r="F284" s="8">
        <v>42.67</v>
      </c>
      <c r="G284" s="10">
        <v>44783</v>
      </c>
      <c r="H284" s="1" t="s">
        <v>360</v>
      </c>
      <c r="I284" s="1" t="s">
        <v>165</v>
      </c>
    </row>
    <row r="285" spans="2:61" hidden="1">
      <c r="B285" s="20"/>
      <c r="C285" s="21"/>
      <c r="D285" s="21"/>
      <c r="E285" s="22"/>
      <c r="F285" s="23"/>
      <c r="G285" s="24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</row>
    <row r="286" spans="2:61" hidden="1">
      <c r="B286" s="2" t="s">
        <v>2</v>
      </c>
      <c r="C286" s="1" t="s">
        <v>32</v>
      </c>
      <c r="D286" s="1" t="s">
        <v>13</v>
      </c>
      <c r="E286" s="6" t="s">
        <v>4</v>
      </c>
      <c r="F286" s="8">
        <v>7.06</v>
      </c>
      <c r="G286" s="10">
        <v>44765</v>
      </c>
      <c r="H286" s="1" t="s">
        <v>155</v>
      </c>
      <c r="I286" s="1" t="s">
        <v>396</v>
      </c>
      <c r="J286" s="5" t="e">
        <f>IF(AND(B286=100, OR(AND(#REF!=#REF!, F286&lt;=#REF!), AND(#REF!=#REF!, F286&lt;=#REF!), AND(#REF!=#REF!, F286&lt;=#REF!), AND(#REF!=#REF!, F286&lt;=#REF!), AND(#REF!=#REF!, F286&lt;=#REF!))), "CR", " ")</f>
        <v>#REF!</v>
      </c>
      <c r="K286" s="5" t="e">
        <f>IF(AND(B286=200, OR(AND(#REF!=#REF!, F286&lt;=#REF!), AND(#REF!=#REF!, F286&lt;=#REF!), AND(#REF!=#REF!, F286&lt;=#REF!), AND(#REF!=#REF!, F286&lt;=#REF!), AND(#REF!=#REF!, F286&lt;=#REF!))), "CR", " ")</f>
        <v>#REF!</v>
      </c>
      <c r="L286" s="5" t="e">
        <f>IF(AND(B286=300, OR(AND(#REF!=#REF!, F286&lt;=#REF!), AND(#REF!=#REF!, F286&lt;=#REF!))), "CR", " ")</f>
        <v>#REF!</v>
      </c>
      <c r="M286" s="5" t="e">
        <f>IF(AND(B286=400, OR(AND(#REF!=#REF!, F286&lt;=#REF!), AND(#REF!=#REF!, F286&lt;=#REF!), AND(#REF!=#REF!, F286&lt;=#REF!), AND(#REF!=#REF!, F286&lt;=#REF!))), "CR", " ")</f>
        <v>#REF!</v>
      </c>
      <c r="N286" s="5" t="e">
        <f>IF(AND(B286=800, OR(AND(#REF!=#REF!, F286&lt;=#REF!), AND(#REF!=#REF!, F286&lt;=#REF!), AND(#REF!=#REF!, F286&lt;=#REF!), AND(#REF!=#REF!, F286&lt;=#REF!), AND(#REF!=#REF!, F286&lt;=#REF!))), "CR", " ")</f>
        <v>#REF!</v>
      </c>
      <c r="O286" s="5" t="e">
        <f>IF(AND(B286=1000, OR(AND(#REF!=#REF!, F286&lt;=#REF!), AND(#REF!=#REF!, F286&lt;=#REF!))), "CR", " ")</f>
        <v>#REF!</v>
      </c>
      <c r="P286" s="5" t="e">
        <f>IF(AND(B286=1500, OR(AND(#REF!=#REF!, F286&lt;=#REF!), AND(#REF!=#REF!, F286&lt;=#REF!), AND(#REF!=#REF!, F286&lt;=#REF!), AND(#REF!=#REF!, F286&lt;=#REF!), AND(#REF!=#REF!, F286&lt;=#REF!))), "CR", " ")</f>
        <v>#REF!</v>
      </c>
      <c r="Q286" s="5" t="e">
        <f>IF(AND(B286="1600 (Mile)",OR(AND(#REF!=#REF!,F286&lt;=#REF!),AND(#REF!=#REF!,F286&lt;=#REF!),AND(#REF!=#REF!,F286&lt;=#REF!),AND(#REF!=#REF!,F286&lt;=#REF!))),"CR"," ")</f>
        <v>#REF!</v>
      </c>
      <c r="R286" s="5" t="e">
        <f>IF(AND(B286=3000, OR(AND(#REF!=#REF!, F286&lt;=#REF!), AND(#REF!=#REF!, F286&lt;=#REF!), AND(#REF!=#REF!, F286&lt;=#REF!), AND(#REF!=#REF!, F286&lt;=#REF!))), "CR", " ")</f>
        <v>#REF!</v>
      </c>
      <c r="S286" s="5" t="e">
        <f>IF(AND(B286=5000, OR(AND(#REF!=#REF!, F286&lt;=#REF!), AND(#REF!=#REF!, F286&lt;=#REF!))), "CR", " ")</f>
        <v>#REF!</v>
      </c>
      <c r="T286" s="4" t="e">
        <f>IF(AND(B286=10000, OR(AND(#REF!=#REF!, F286&lt;=#REF!), AND(#REF!=#REF!, F286&lt;=#REF!))), "CR", " ")</f>
        <v>#REF!</v>
      </c>
      <c r="U286" s="4" t="e">
        <f>IF(AND(B286="high jump", OR(AND(#REF!=#REF!, F286&gt;=#REF!), AND(#REF!=#REF!, F286&gt;=#REF!), AND(#REF!=#REF!, F286&gt;=#REF!), AND(#REF!=#REF!, F286&gt;=#REF!), AND(#REF!=#REF!, F286&gt;=#REF!))), "CR", " ")</f>
        <v>#REF!</v>
      </c>
      <c r="V286" s="4" t="e">
        <f>IF(AND(B286="long jump", OR(AND(#REF!=#REF!, F286&gt;=#REF!), AND(#REF!=#REF!, F286&gt;=#REF!), AND(#REF!=#REF!, F286&gt;=#REF!), AND(#REF!=#REF!, F286&gt;=#REF!), AND(#REF!=#REF!, F286&gt;=#REF!))), "CR", " ")</f>
        <v>#REF!</v>
      </c>
      <c r="W286" s="4" t="e">
        <f>IF(AND(B286="triple jump", OR(AND(#REF!=#REF!, F286&gt;=#REF!), AND(#REF!=#REF!, F286&gt;=#REF!), AND(#REF!=#REF!, F286&gt;=#REF!), AND(#REF!=#REF!, F286&gt;=#REF!), AND(#REF!=#REF!, F286&gt;=#REF!))), "CR", " ")</f>
        <v>#REF!</v>
      </c>
      <c r="X286" s="4" t="e">
        <f>IF(AND(B286="pole vault", OR(AND(#REF!=#REF!, F286&gt;=#REF!), AND(#REF!=#REF!, F286&gt;=#REF!), AND(#REF!=#REF!, F286&gt;=#REF!), AND(#REF!=#REF!, F286&gt;=#REF!), AND(#REF!=#REF!, F286&gt;=#REF!))), "CR", " ")</f>
        <v>#REF!</v>
      </c>
      <c r="Y286" s="4" t="e">
        <f>IF(AND(B286="discus 1",#REF! =#REF!, F286&gt;=#REF!), "CR", " ")</f>
        <v>#REF!</v>
      </c>
      <c r="Z286" s="4" t="e">
        <f>IF(AND(B286="discus 1.25",#REF! =#REF!, F286&gt;=#REF!), "CR", " ")</f>
        <v>#REF!</v>
      </c>
      <c r="AA286" s="4" t="e">
        <f>IF(AND(B286="discus 1.5",#REF! =#REF!, F286&gt;=#REF!), "CR", " ")</f>
        <v>#REF!</v>
      </c>
      <c r="AB286" s="4" t="e">
        <f>IF(AND(B286="discus 1.75",#REF! =#REF!, F286&gt;=#REF!), "CR", " ")</f>
        <v>#REF!</v>
      </c>
      <c r="AC286" s="4" t="e">
        <f>IF(AND(B286="discus 2",#REF! =#REF!, F286&gt;=#REF!), "CR", " ")</f>
        <v>#REF!</v>
      </c>
      <c r="AD286" s="4" t="e">
        <f>IF(AND(B286="hammer 4",#REF! =#REF!, F286&gt;=#REF!), "CR", " ")</f>
        <v>#REF!</v>
      </c>
      <c r="AE286" s="4" t="e">
        <f>IF(AND(B286="hammer 5",#REF! =#REF!, F286&gt;=#REF!), "CR", " ")</f>
        <v>#REF!</v>
      </c>
      <c r="AF286" s="4" t="e">
        <f>IF(AND(B286="hammer 6",#REF! =#REF!, F286&gt;=#REF!), "CR", " ")</f>
        <v>#REF!</v>
      </c>
      <c r="AG286" s="4" t="e">
        <f>IF(AND(B286="hammer 7.26",#REF! =#REF!, F286&gt;=#REF!), "CR", " ")</f>
        <v>#REF!</v>
      </c>
      <c r="AH286" s="4" t="e">
        <f>IF(AND(B286="javelin 400",#REF! =#REF!, F286&gt;=#REF!), "CR", " ")</f>
        <v>#REF!</v>
      </c>
      <c r="AI286" s="4" t="e">
        <f>IF(AND(B286="javelin 600",#REF! =#REF!, F286&gt;=#REF!), "CR", " ")</f>
        <v>#REF!</v>
      </c>
      <c r="AJ286" s="4" t="e">
        <f>IF(AND(B286="javelin 700",#REF! =#REF!, F286&gt;=#REF!), "CR", " ")</f>
        <v>#REF!</v>
      </c>
      <c r="AK286" s="4" t="e">
        <f>IF(AND(B286="javelin 800", OR(AND(#REF!=#REF!, F286&gt;=#REF!), AND(#REF!=#REF!, F286&gt;=#REF!))), "CR", " ")</f>
        <v>#REF!</v>
      </c>
      <c r="AL286" s="4" t="e">
        <f>IF(AND(B286="shot 3",#REF! =#REF!, F286&gt;=#REF!), "CR", " ")</f>
        <v>#REF!</v>
      </c>
      <c r="AM286" s="4" t="e">
        <f>IF(AND(B286="shot 4",#REF! =#REF!, F286&gt;=#REF!), "CR", " ")</f>
        <v>#REF!</v>
      </c>
      <c r="AN286" s="4" t="e">
        <f>IF(AND(B286="shot 5",#REF! =#REF!, F286&gt;=#REF!), "CR", " ")</f>
        <v>#REF!</v>
      </c>
      <c r="AO286" s="4" t="e">
        <f>IF(AND(B286="shot 6",#REF! =#REF!, F286&gt;=#REF!), "CR", " ")</f>
        <v>#REF!</v>
      </c>
      <c r="AP286" s="4" t="e">
        <f>IF(AND(B286="shot 7.26",#REF! =#REF!, F286&gt;=#REF!), "CR", " ")</f>
        <v>#REF!</v>
      </c>
      <c r="AQ286" s="4" t="e">
        <f>IF(AND(B286="60H",OR(AND(#REF!=#REF!,F286&lt;=#REF!),AND(#REF!=#REF!,F286&lt;=#REF!),AND(#REF!=#REF!,F286&lt;=#REF!),AND(#REF!=#REF!,F286&lt;=#REF!),AND(#REF!=#REF!,F286&lt;=#REF!))),"CR"," ")</f>
        <v>#REF!</v>
      </c>
      <c r="AR286" s="4" t="e">
        <f>IF(AND(B286="75H", AND(#REF!=#REF!, F286&lt;=#REF!)), "CR", " ")</f>
        <v>#REF!</v>
      </c>
      <c r="AS286" s="4" t="e">
        <f>IF(AND(B286="80H", AND(#REF!=#REF!, F286&lt;=#REF!)), "CR", " ")</f>
        <v>#REF!</v>
      </c>
      <c r="AT286" s="4" t="e">
        <f>IF(AND(B286="100H", AND(#REF!=#REF!, F286&lt;=#REF!)), "CR", " ")</f>
        <v>#REF!</v>
      </c>
      <c r="AU286" s="4" t="e">
        <f>IF(AND(B286="110H", OR(AND(#REF!=#REF!, F286&lt;=#REF!), AND(#REF!=#REF!, F286&lt;=#REF!))), "CR", " ")</f>
        <v>#REF!</v>
      </c>
      <c r="AV286" s="4" t="e">
        <f>IF(AND(B286="400H", OR(AND(#REF!=#REF!, F286&lt;=#REF!), AND(#REF!=#REF!, F286&lt;=#REF!), AND(#REF!=#REF!, F286&lt;=#REF!), AND(#REF!=#REF!, F286&lt;=#REF!))), "CR", " ")</f>
        <v>#REF!</v>
      </c>
      <c r="AW286" s="4" t="e">
        <f>IF(AND(B286="1500SC", AND(#REF!=#REF!, F286&lt;=#REF!)), "CR", " ")</f>
        <v>#REF!</v>
      </c>
      <c r="AX286" s="4" t="e">
        <f>IF(AND(B286="2000SC", OR(AND(#REF!=#REF!, F286&lt;=#REF!), AND(#REF!=#REF!, F286&lt;=#REF!))), "CR", " ")</f>
        <v>#REF!</v>
      </c>
      <c r="AY286" s="4" t="e">
        <f>IF(AND(B286="3000SC", OR(AND(#REF!=#REF!, F286&lt;=#REF!), AND(#REF!=#REF!, F286&lt;=#REF!))), "CR", " ")</f>
        <v>#REF!</v>
      </c>
      <c r="AZ286" s="5" t="e">
        <f>IF(AND(B286="4x100", OR(AND(#REF!=#REF!, F286&lt;=#REF!), AND(#REF!=#REF!, F286&lt;=#REF!), AND(#REF!=#REF!, F286&lt;=#REF!), AND(#REF!=#REF!, F286&lt;=#REF!), AND(#REF!=#REF!, F286&lt;=#REF!))), "CR", " ")</f>
        <v>#REF!</v>
      </c>
      <c r="BA286" s="5" t="e">
        <f>IF(AND(B286="4x200", OR(AND(#REF!=#REF!, F286&lt;=#REF!), AND(#REF!=#REF!, F286&lt;=#REF!), AND(#REF!=#REF!, F286&lt;=#REF!), AND(#REF!=#REF!, F286&lt;=#REF!), AND(#REF!=#REF!, F286&lt;=#REF!))), "CR", " ")</f>
        <v>#REF!</v>
      </c>
      <c r="BB286" s="5" t="e">
        <f>IF(AND(B286="4x300", AND(#REF!=#REF!, F286&lt;=#REF!)), "CR", " ")</f>
        <v>#REF!</v>
      </c>
      <c r="BC286" s="5" t="e">
        <f>IF(AND(B286="4x400", OR(AND(#REF!=#REF!, F286&lt;=#REF!), AND(#REF!=#REF!, F286&lt;=#REF!), AND(#REF!=#REF!, F286&lt;=#REF!), AND(#REF!=#REF!, F286&lt;=#REF!))), "CR", " ")</f>
        <v>#REF!</v>
      </c>
      <c r="BD286" s="5" t="e">
        <f>IF(AND(B286="3x800", OR(AND(#REF!=#REF!, F286&lt;=#REF!), AND(#REF!=#REF!, F286&lt;=#REF!), AND(#REF!=#REF!, F286&lt;=#REF!))), "CR", " ")</f>
        <v>#REF!</v>
      </c>
      <c r="BE286" s="5" t="e">
        <f>IF(AND(B286="pentathlon", OR(AND(#REF!=#REF!, F286&gt;=#REF!), AND(#REF!=#REF!, F286&gt;=#REF!),AND(#REF!=#REF!, F286&gt;=#REF!),AND(#REF!=#REF!, F286&gt;=#REF!))), "CR", " ")</f>
        <v>#REF!</v>
      </c>
      <c r="BF286" s="5" t="e">
        <f>IF(AND(B286="heptathlon", OR(AND(#REF!=#REF!, F286&gt;=#REF!), AND(#REF!=#REF!, F286&gt;=#REF!))), "CR", " ")</f>
        <v>#REF!</v>
      </c>
      <c r="BG286" s="5" t="e">
        <f>IF(AND(B286="decathlon", OR(AND(#REF!=#REF!, F286&gt;=#REF!), AND(#REF!=#REF!, F286&gt;=#REF!),AND(#REF!=#REF!, F286&gt;=#REF!))), "CR", " ")</f>
        <v>#REF!</v>
      </c>
    </row>
    <row r="287" spans="2:61" hidden="1">
      <c r="B287" s="2" t="s">
        <v>2</v>
      </c>
      <c r="C287" s="1" t="s">
        <v>27</v>
      </c>
      <c r="D287" s="1" t="s">
        <v>142</v>
      </c>
      <c r="E287" s="6" t="s">
        <v>4</v>
      </c>
      <c r="F287" s="8">
        <v>7.05</v>
      </c>
      <c r="G287" s="10">
        <v>44744</v>
      </c>
      <c r="H287" s="1" t="s">
        <v>282</v>
      </c>
      <c r="I287" s="1" t="s">
        <v>208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5"/>
      <c r="BA287" s="5"/>
      <c r="BB287" s="5"/>
      <c r="BC287" s="5"/>
      <c r="BD287" s="5"/>
      <c r="BE287" s="5"/>
      <c r="BF287" s="5"/>
      <c r="BG287" s="5"/>
    </row>
    <row r="288" spans="2:61" hidden="1">
      <c r="B288" s="2" t="s">
        <v>2</v>
      </c>
      <c r="C288" s="1" t="s">
        <v>112</v>
      </c>
      <c r="D288" s="1" t="s">
        <v>113</v>
      </c>
      <c r="E288" s="6" t="s">
        <v>4</v>
      </c>
      <c r="F288" s="8">
        <v>6.89</v>
      </c>
      <c r="G288" s="10">
        <v>44696</v>
      </c>
      <c r="H288" s="1" t="s">
        <v>155</v>
      </c>
      <c r="I288" s="1" t="s">
        <v>194</v>
      </c>
      <c r="J288" s="5" t="e">
        <f>IF(AND(B288=100, OR(AND(#REF!=#REF!, F288&lt;=#REF!), AND(#REF!=#REF!, F288&lt;=#REF!), AND(#REF!=#REF!, F288&lt;=#REF!), AND(#REF!=#REF!, F288&lt;=#REF!), AND(#REF!=#REF!, F288&lt;=#REF!))), "CR", " ")</f>
        <v>#REF!</v>
      </c>
      <c r="K288" s="5" t="e">
        <f>IF(AND(B288=200, OR(AND(#REF!=#REF!, F288&lt;=#REF!), AND(#REF!=#REF!, F288&lt;=#REF!), AND(#REF!=#REF!, F288&lt;=#REF!), AND(#REF!=#REF!, F288&lt;=#REF!), AND(#REF!=#REF!, F288&lt;=#REF!))), "CR", " ")</f>
        <v>#REF!</v>
      </c>
      <c r="L288" s="5" t="e">
        <f>IF(AND(B288=300, OR(AND(#REF!=#REF!, F288&lt;=#REF!), AND(#REF!=#REF!, F288&lt;=#REF!))), "CR", " ")</f>
        <v>#REF!</v>
      </c>
      <c r="M288" s="5" t="e">
        <f>IF(AND(B288=400, OR(AND(#REF!=#REF!, F288&lt;=#REF!), AND(#REF!=#REF!, F288&lt;=#REF!), AND(#REF!=#REF!, F288&lt;=#REF!), AND(#REF!=#REF!, F288&lt;=#REF!))), "CR", " ")</f>
        <v>#REF!</v>
      </c>
      <c r="N288" s="5" t="e">
        <f>IF(AND(B288=800, OR(AND(#REF!=#REF!, F288&lt;=#REF!), AND(#REF!=#REF!, F288&lt;=#REF!), AND(#REF!=#REF!, F288&lt;=#REF!), AND(#REF!=#REF!, F288&lt;=#REF!), AND(#REF!=#REF!, F288&lt;=#REF!))), "CR", " ")</f>
        <v>#REF!</v>
      </c>
      <c r="O288" s="5" t="e">
        <f>IF(AND(B288=1000, OR(AND(#REF!=#REF!, F288&lt;=#REF!), AND(#REF!=#REF!, F288&lt;=#REF!))), "CR", " ")</f>
        <v>#REF!</v>
      </c>
      <c r="P288" s="5" t="e">
        <f>IF(AND(B288=1500, OR(AND(#REF!=#REF!, F288&lt;=#REF!), AND(#REF!=#REF!, F288&lt;=#REF!), AND(#REF!=#REF!, F288&lt;=#REF!), AND(#REF!=#REF!, F288&lt;=#REF!), AND(#REF!=#REF!, F288&lt;=#REF!))), "CR", " ")</f>
        <v>#REF!</v>
      </c>
      <c r="Q288" s="5" t="e">
        <f>IF(AND(B288="1600 (Mile)",OR(AND(#REF!=#REF!,F288&lt;=#REF!),AND(#REF!=#REF!,F288&lt;=#REF!),AND(#REF!=#REF!,F288&lt;=#REF!),AND(#REF!=#REF!,F288&lt;=#REF!))),"CR"," ")</f>
        <v>#REF!</v>
      </c>
      <c r="R288" s="5" t="e">
        <f>IF(AND(B288=3000, OR(AND(#REF!=#REF!, F288&lt;=#REF!), AND(#REF!=#REF!, F288&lt;=#REF!), AND(#REF!=#REF!, F288&lt;=#REF!), AND(#REF!=#REF!, F288&lt;=#REF!))), "CR", " ")</f>
        <v>#REF!</v>
      </c>
      <c r="S288" s="5" t="e">
        <f>IF(AND(B288=5000, OR(AND(#REF!=#REF!, F288&lt;=#REF!), AND(#REF!=#REF!, F288&lt;=#REF!))), "CR", " ")</f>
        <v>#REF!</v>
      </c>
      <c r="T288" s="4" t="e">
        <f>IF(AND(B288=10000, OR(AND(#REF!=#REF!, F288&lt;=#REF!), AND(#REF!=#REF!, F288&lt;=#REF!))), "CR", " ")</f>
        <v>#REF!</v>
      </c>
      <c r="U288" s="4" t="e">
        <f>IF(AND(B288="high jump", OR(AND(#REF!=#REF!, F288&gt;=#REF!), AND(#REF!=#REF!, F288&gt;=#REF!), AND(#REF!=#REF!, F288&gt;=#REF!), AND(#REF!=#REF!, F288&gt;=#REF!), AND(#REF!=#REF!, F288&gt;=#REF!))), "CR", " ")</f>
        <v>#REF!</v>
      </c>
      <c r="V288" s="4" t="e">
        <f>IF(AND(B288="long jump", OR(AND(#REF!=#REF!, F288&gt;=#REF!), AND(#REF!=#REF!, F288&gt;=#REF!), AND(#REF!=#REF!, F288&gt;=#REF!), AND(#REF!=#REF!, F288&gt;=#REF!), AND(#REF!=#REF!, F288&gt;=#REF!))), "CR", " ")</f>
        <v>#REF!</v>
      </c>
      <c r="W288" s="4" t="e">
        <f>IF(AND(B288="triple jump", OR(AND(#REF!=#REF!, F288&gt;=#REF!), AND(#REF!=#REF!, F288&gt;=#REF!), AND(#REF!=#REF!, F288&gt;=#REF!), AND(#REF!=#REF!, F288&gt;=#REF!), AND(#REF!=#REF!, F288&gt;=#REF!))), "CR", " ")</f>
        <v>#REF!</v>
      </c>
      <c r="X288" s="4" t="e">
        <f>IF(AND(B288="pole vault", OR(AND(#REF!=#REF!, F288&gt;=#REF!), AND(#REF!=#REF!, F288&gt;=#REF!), AND(#REF!=#REF!, F288&gt;=#REF!), AND(#REF!=#REF!, F288&gt;=#REF!), AND(#REF!=#REF!, F288&gt;=#REF!))), "CR", " ")</f>
        <v>#REF!</v>
      </c>
      <c r="Y288" s="4" t="e">
        <f>IF(AND(B288="discus 1",#REF! =#REF!, F288&gt;=#REF!), "CR", " ")</f>
        <v>#REF!</v>
      </c>
      <c r="Z288" s="4" t="e">
        <f>IF(AND(B288="discus 1.25",#REF! =#REF!, F288&gt;=#REF!), "CR", " ")</f>
        <v>#REF!</v>
      </c>
      <c r="AA288" s="4" t="e">
        <f>IF(AND(B288="discus 1.5",#REF! =#REF!, F288&gt;=#REF!), "CR", " ")</f>
        <v>#REF!</v>
      </c>
      <c r="AB288" s="4" t="e">
        <f>IF(AND(B288="discus 1.75",#REF! =#REF!, F288&gt;=#REF!), "CR", " ")</f>
        <v>#REF!</v>
      </c>
      <c r="AC288" s="4" t="e">
        <f>IF(AND(B288="discus 2",#REF! =#REF!, F288&gt;=#REF!), "CR", " ")</f>
        <v>#REF!</v>
      </c>
      <c r="AD288" s="4" t="e">
        <f>IF(AND(B288="hammer 4",#REF! =#REF!, F288&gt;=#REF!), "CR", " ")</f>
        <v>#REF!</v>
      </c>
      <c r="AE288" s="4" t="e">
        <f>IF(AND(B288="hammer 5",#REF! =#REF!, F288&gt;=#REF!), "CR", " ")</f>
        <v>#REF!</v>
      </c>
      <c r="AF288" s="4" t="e">
        <f>IF(AND(B288="hammer 6",#REF! =#REF!, F288&gt;=#REF!), "CR", " ")</f>
        <v>#REF!</v>
      </c>
      <c r="AG288" s="4" t="e">
        <f>IF(AND(B288="hammer 7.26",#REF! =#REF!, F288&gt;=#REF!), "CR", " ")</f>
        <v>#REF!</v>
      </c>
      <c r="AH288" s="4" t="e">
        <f>IF(AND(B288="javelin 400",#REF! =#REF!, F288&gt;=#REF!), "CR", " ")</f>
        <v>#REF!</v>
      </c>
      <c r="AI288" s="4" t="e">
        <f>IF(AND(B288="javelin 600",#REF! =#REF!, F288&gt;=#REF!), "CR", " ")</f>
        <v>#REF!</v>
      </c>
      <c r="AJ288" s="4" t="e">
        <f>IF(AND(B288="javelin 700",#REF! =#REF!, F288&gt;=#REF!), "CR", " ")</f>
        <v>#REF!</v>
      </c>
      <c r="AK288" s="4" t="e">
        <f>IF(AND(B288="javelin 800", OR(AND(#REF!=#REF!, F288&gt;=#REF!), AND(#REF!=#REF!, F288&gt;=#REF!))), "CR", " ")</f>
        <v>#REF!</v>
      </c>
      <c r="AL288" s="4" t="e">
        <f>IF(AND(B288="shot 3",#REF! =#REF!, F288&gt;=#REF!), "CR", " ")</f>
        <v>#REF!</v>
      </c>
      <c r="AM288" s="4" t="e">
        <f>IF(AND(B288="shot 4",#REF! =#REF!, F288&gt;=#REF!), "CR", " ")</f>
        <v>#REF!</v>
      </c>
      <c r="AN288" s="4" t="e">
        <f>IF(AND(B288="shot 5",#REF! =#REF!, F288&gt;=#REF!), "CR", " ")</f>
        <v>#REF!</v>
      </c>
      <c r="AO288" s="4" t="e">
        <f>IF(AND(B288="shot 6",#REF! =#REF!, F288&gt;=#REF!), "CR", " ")</f>
        <v>#REF!</v>
      </c>
      <c r="AP288" s="4" t="e">
        <f>IF(AND(B288="shot 7.26",#REF! =#REF!, F288&gt;=#REF!), "CR", " ")</f>
        <v>#REF!</v>
      </c>
      <c r="AQ288" s="4" t="e">
        <f>IF(AND(B288="60H",OR(AND(#REF!=#REF!,F288&lt;=#REF!),AND(#REF!=#REF!,F288&lt;=#REF!),AND(#REF!=#REF!,F288&lt;=#REF!),AND(#REF!=#REF!,F288&lt;=#REF!),AND(#REF!=#REF!,F288&lt;=#REF!))),"CR"," ")</f>
        <v>#REF!</v>
      </c>
      <c r="AR288" s="4" t="e">
        <f>IF(AND(B288="75H", AND(#REF!=#REF!, F288&lt;=#REF!)), "CR", " ")</f>
        <v>#REF!</v>
      </c>
      <c r="AS288" s="4" t="e">
        <f>IF(AND(B288="80H", AND(#REF!=#REF!, F288&lt;=#REF!)), "CR", " ")</f>
        <v>#REF!</v>
      </c>
      <c r="AT288" s="4" t="e">
        <f>IF(AND(B288="100H", AND(#REF!=#REF!, F288&lt;=#REF!)), "CR", " ")</f>
        <v>#REF!</v>
      </c>
      <c r="AU288" s="4" t="e">
        <f>IF(AND(B288="110H", OR(AND(#REF!=#REF!, F288&lt;=#REF!), AND(#REF!=#REF!, F288&lt;=#REF!))), "CR", " ")</f>
        <v>#REF!</v>
      </c>
      <c r="AV288" s="4" t="e">
        <f>IF(AND(B288="400H", OR(AND(#REF!=#REF!, F288&lt;=#REF!), AND(#REF!=#REF!, F288&lt;=#REF!), AND(#REF!=#REF!, F288&lt;=#REF!), AND(#REF!=#REF!, F288&lt;=#REF!))), "CR", " ")</f>
        <v>#REF!</v>
      </c>
      <c r="AW288" s="4" t="e">
        <f>IF(AND(B288="1500SC", AND(#REF!=#REF!, F288&lt;=#REF!)), "CR", " ")</f>
        <v>#REF!</v>
      </c>
      <c r="AX288" s="4" t="e">
        <f>IF(AND(B288="2000SC", OR(AND(#REF!=#REF!, F288&lt;=#REF!), AND(#REF!=#REF!, F288&lt;=#REF!))), "CR", " ")</f>
        <v>#REF!</v>
      </c>
      <c r="AY288" s="4" t="e">
        <f>IF(AND(B288="3000SC", OR(AND(#REF!=#REF!, F288&lt;=#REF!), AND(#REF!=#REF!, F288&lt;=#REF!))), "CR", " ")</f>
        <v>#REF!</v>
      </c>
      <c r="AZ288" s="5" t="e">
        <f>IF(AND(B288="4x100", OR(AND(#REF!=#REF!, F288&lt;=#REF!), AND(#REF!=#REF!, F288&lt;=#REF!), AND(#REF!=#REF!, F288&lt;=#REF!), AND(#REF!=#REF!, F288&lt;=#REF!), AND(#REF!=#REF!, F288&lt;=#REF!))), "CR", " ")</f>
        <v>#REF!</v>
      </c>
      <c r="BA288" s="5" t="e">
        <f>IF(AND(B288="4x200", OR(AND(#REF!=#REF!, F288&lt;=#REF!), AND(#REF!=#REF!, F288&lt;=#REF!), AND(#REF!=#REF!, F288&lt;=#REF!), AND(#REF!=#REF!, F288&lt;=#REF!), AND(#REF!=#REF!, F288&lt;=#REF!))), "CR", " ")</f>
        <v>#REF!</v>
      </c>
      <c r="BB288" s="5" t="e">
        <f>IF(AND(B288="4x300", AND(#REF!=#REF!, F288&lt;=#REF!)), "CR", " ")</f>
        <v>#REF!</v>
      </c>
      <c r="BC288" s="5" t="e">
        <f>IF(AND(B288="4x400", OR(AND(#REF!=#REF!, F288&lt;=#REF!), AND(#REF!=#REF!, F288&lt;=#REF!), AND(#REF!=#REF!, F288&lt;=#REF!), AND(#REF!=#REF!, F288&lt;=#REF!))), "CR", " ")</f>
        <v>#REF!</v>
      </c>
      <c r="BD288" s="5" t="e">
        <f>IF(AND(B288="3x800", OR(AND(#REF!=#REF!, F288&lt;=#REF!), AND(#REF!=#REF!, F288&lt;=#REF!), AND(#REF!=#REF!, F288&lt;=#REF!))), "CR", " ")</f>
        <v>#REF!</v>
      </c>
      <c r="BE288" s="5" t="e">
        <f>IF(AND(B288="pentathlon", OR(AND(#REF!=#REF!, F288&gt;=#REF!), AND(#REF!=#REF!, F288&gt;=#REF!),AND(#REF!=#REF!, F288&gt;=#REF!),AND(#REF!=#REF!, F288&gt;=#REF!))), "CR", " ")</f>
        <v>#REF!</v>
      </c>
      <c r="BF288" s="5" t="e">
        <f>IF(AND(B288="heptathlon", OR(AND(#REF!=#REF!, F288&gt;=#REF!), AND(#REF!=#REF!, F288&gt;=#REF!))), "CR", " ")</f>
        <v>#REF!</v>
      </c>
      <c r="BG288" s="5" t="e">
        <f>IF(AND(B288="decathlon", OR(AND(#REF!=#REF!, F288&gt;=#REF!), AND(#REF!=#REF!, F288&gt;=#REF!),AND(#REF!=#REF!, F288&gt;=#REF!))), "CR", " ")</f>
        <v>#REF!</v>
      </c>
    </row>
    <row r="289" spans="1:59" hidden="1">
      <c r="B289" s="2" t="s">
        <v>2</v>
      </c>
      <c r="C289" s="1" t="s">
        <v>65</v>
      </c>
      <c r="D289" s="1" t="s">
        <v>31</v>
      </c>
      <c r="E289" s="6" t="s">
        <v>4</v>
      </c>
      <c r="F289" s="8">
        <v>6.86</v>
      </c>
      <c r="G289" s="10">
        <v>44709</v>
      </c>
      <c r="H289" s="1" t="s">
        <v>265</v>
      </c>
      <c r="I289" s="1" t="s">
        <v>392</v>
      </c>
      <c r="J289" s="5" t="e">
        <f>IF(AND(B289=100, OR(AND(#REF!=#REF!, F289&lt;=#REF!), AND(#REF!=#REF!, F289&lt;=#REF!), AND(#REF!=#REF!, F289&lt;=#REF!), AND(#REF!=#REF!, F289&lt;=#REF!), AND(#REF!=#REF!, F289&lt;=#REF!))), "CR", " ")</f>
        <v>#REF!</v>
      </c>
      <c r="K289" s="5" t="e">
        <f>IF(AND(B289=200, OR(AND(#REF!=#REF!, F289&lt;=#REF!), AND(#REF!=#REF!, F289&lt;=#REF!), AND(#REF!=#REF!, F289&lt;=#REF!), AND(#REF!=#REF!, F289&lt;=#REF!), AND(#REF!=#REF!, F289&lt;=#REF!))), "CR", " ")</f>
        <v>#REF!</v>
      </c>
      <c r="L289" s="5" t="e">
        <f>IF(AND(B289=300, OR(AND(#REF!=#REF!, F289&lt;=#REF!), AND(#REF!=#REF!, F289&lt;=#REF!))), "CR", " ")</f>
        <v>#REF!</v>
      </c>
      <c r="M289" s="5" t="e">
        <f>IF(AND(B289=400, OR(AND(#REF!=#REF!, F289&lt;=#REF!), AND(#REF!=#REF!, F289&lt;=#REF!), AND(#REF!=#REF!, F289&lt;=#REF!), AND(#REF!=#REF!, F289&lt;=#REF!))), "CR", " ")</f>
        <v>#REF!</v>
      </c>
      <c r="N289" s="5" t="e">
        <f>IF(AND(B289=800, OR(AND(#REF!=#REF!, F289&lt;=#REF!), AND(#REF!=#REF!, F289&lt;=#REF!), AND(#REF!=#REF!, F289&lt;=#REF!), AND(#REF!=#REF!, F289&lt;=#REF!), AND(#REF!=#REF!, F289&lt;=#REF!))), "CR", " ")</f>
        <v>#REF!</v>
      </c>
      <c r="O289" s="5" t="e">
        <f>IF(AND(B289=1000, OR(AND(#REF!=#REF!, F289&lt;=#REF!), AND(#REF!=#REF!, F289&lt;=#REF!))), "CR", " ")</f>
        <v>#REF!</v>
      </c>
      <c r="P289" s="5" t="e">
        <f>IF(AND(B289=1500, OR(AND(#REF!=#REF!, F289&lt;=#REF!), AND(#REF!=#REF!, F289&lt;=#REF!), AND(#REF!=#REF!, F289&lt;=#REF!), AND(#REF!=#REF!, F289&lt;=#REF!), AND(#REF!=#REF!, F289&lt;=#REF!))), "CR", " ")</f>
        <v>#REF!</v>
      </c>
      <c r="Q289" s="5" t="e">
        <f>IF(AND(B289="1600 (Mile)",OR(AND(#REF!=#REF!,F289&lt;=#REF!),AND(#REF!=#REF!,F289&lt;=#REF!),AND(#REF!=#REF!,F289&lt;=#REF!),AND(#REF!=#REF!,F289&lt;=#REF!))),"CR"," ")</f>
        <v>#REF!</v>
      </c>
      <c r="R289" s="5" t="e">
        <f>IF(AND(B289=3000, OR(AND(#REF!=#REF!, F289&lt;=#REF!), AND(#REF!=#REF!, F289&lt;=#REF!), AND(#REF!=#REF!, F289&lt;=#REF!), AND(#REF!=#REF!, F289&lt;=#REF!))), "CR", " ")</f>
        <v>#REF!</v>
      </c>
      <c r="S289" s="5" t="e">
        <f>IF(AND(B289=5000, OR(AND(#REF!=#REF!, F289&lt;=#REF!), AND(#REF!=#REF!, F289&lt;=#REF!))), "CR", " ")</f>
        <v>#REF!</v>
      </c>
      <c r="T289" s="4" t="e">
        <f>IF(AND(B289=10000, OR(AND(#REF!=#REF!, F289&lt;=#REF!), AND(#REF!=#REF!, F289&lt;=#REF!))), "CR", " ")</f>
        <v>#REF!</v>
      </c>
      <c r="U289" s="4" t="e">
        <f>IF(AND(B289="high jump", OR(AND(#REF!=#REF!, F289&gt;=#REF!), AND(#REF!=#REF!, F289&gt;=#REF!), AND(#REF!=#REF!, F289&gt;=#REF!), AND(#REF!=#REF!, F289&gt;=#REF!), AND(#REF!=#REF!, F289&gt;=#REF!))), "CR", " ")</f>
        <v>#REF!</v>
      </c>
      <c r="V289" s="4" t="e">
        <f>IF(AND(B289="long jump", OR(AND(#REF!=#REF!, F289&gt;=#REF!), AND(#REF!=#REF!, F289&gt;=#REF!), AND(#REF!=#REF!, F289&gt;=#REF!), AND(#REF!=#REF!, F289&gt;=#REF!), AND(#REF!=#REF!, F289&gt;=#REF!))), "CR", " ")</f>
        <v>#REF!</v>
      </c>
      <c r="W289" s="4" t="e">
        <f>IF(AND(B289="triple jump", OR(AND(#REF!=#REF!, F289&gt;=#REF!), AND(#REF!=#REF!, F289&gt;=#REF!), AND(#REF!=#REF!, F289&gt;=#REF!), AND(#REF!=#REF!, F289&gt;=#REF!), AND(#REF!=#REF!, F289&gt;=#REF!))), "CR", " ")</f>
        <v>#REF!</v>
      </c>
      <c r="X289" s="4" t="e">
        <f>IF(AND(B289="pole vault", OR(AND(#REF!=#REF!, F289&gt;=#REF!), AND(#REF!=#REF!, F289&gt;=#REF!), AND(#REF!=#REF!, F289&gt;=#REF!), AND(#REF!=#REF!, F289&gt;=#REF!), AND(#REF!=#REF!, F289&gt;=#REF!))), "CR", " ")</f>
        <v>#REF!</v>
      </c>
      <c r="Y289" s="4" t="e">
        <f>IF(AND(B289="discus 1",#REF! =#REF!, F289&gt;=#REF!), "CR", " ")</f>
        <v>#REF!</v>
      </c>
      <c r="Z289" s="4" t="e">
        <f>IF(AND(B289="discus 1.25",#REF! =#REF!, F289&gt;=#REF!), "CR", " ")</f>
        <v>#REF!</v>
      </c>
      <c r="AA289" s="4" t="e">
        <f>IF(AND(B289="discus 1.5",#REF! =#REF!, F289&gt;=#REF!), "CR", " ")</f>
        <v>#REF!</v>
      </c>
      <c r="AB289" s="4" t="e">
        <f>IF(AND(B289="discus 1.75",#REF! =#REF!, F289&gt;=#REF!), "CR", " ")</f>
        <v>#REF!</v>
      </c>
      <c r="AC289" s="4" t="e">
        <f>IF(AND(B289="discus 2",#REF! =#REF!, F289&gt;=#REF!), "CR", " ")</f>
        <v>#REF!</v>
      </c>
      <c r="AD289" s="4" t="e">
        <f>IF(AND(B289="hammer 4",#REF! =#REF!, F289&gt;=#REF!), "CR", " ")</f>
        <v>#REF!</v>
      </c>
      <c r="AE289" s="4" t="e">
        <f>IF(AND(B289="hammer 5",#REF! =#REF!, F289&gt;=#REF!), "CR", " ")</f>
        <v>#REF!</v>
      </c>
      <c r="AF289" s="4" t="e">
        <f>IF(AND(B289="hammer 6",#REF! =#REF!, F289&gt;=#REF!), "CR", " ")</f>
        <v>#REF!</v>
      </c>
      <c r="AG289" s="4" t="e">
        <f>IF(AND(B289="hammer 7.26",#REF! =#REF!, F289&gt;=#REF!), "CR", " ")</f>
        <v>#REF!</v>
      </c>
      <c r="AH289" s="4" t="e">
        <f>IF(AND(B289="javelin 400",#REF! =#REF!, F289&gt;=#REF!), "CR", " ")</f>
        <v>#REF!</v>
      </c>
      <c r="AI289" s="4" t="e">
        <f>IF(AND(B289="javelin 600",#REF! =#REF!, F289&gt;=#REF!), "CR", " ")</f>
        <v>#REF!</v>
      </c>
      <c r="AJ289" s="4" t="e">
        <f>IF(AND(B289="javelin 700",#REF! =#REF!, F289&gt;=#REF!), "CR", " ")</f>
        <v>#REF!</v>
      </c>
      <c r="AK289" s="4" t="e">
        <f>IF(AND(B289="javelin 800", OR(AND(#REF!=#REF!, F289&gt;=#REF!), AND(#REF!=#REF!, F289&gt;=#REF!))), "CR", " ")</f>
        <v>#REF!</v>
      </c>
      <c r="AL289" s="4" t="e">
        <f>IF(AND(B289="shot 3",#REF! =#REF!, F289&gt;=#REF!), "CR", " ")</f>
        <v>#REF!</v>
      </c>
      <c r="AM289" s="4" t="e">
        <f>IF(AND(B289="shot 4",#REF! =#REF!, F289&gt;=#REF!), "CR", " ")</f>
        <v>#REF!</v>
      </c>
      <c r="AN289" s="4" t="e">
        <f>IF(AND(B289="shot 5",#REF! =#REF!, F289&gt;=#REF!), "CR", " ")</f>
        <v>#REF!</v>
      </c>
      <c r="AO289" s="4" t="e">
        <f>IF(AND(B289="shot 6",#REF! =#REF!, F289&gt;=#REF!), "CR", " ")</f>
        <v>#REF!</v>
      </c>
      <c r="AP289" s="4" t="e">
        <f>IF(AND(B289="shot 7.26",#REF! =#REF!, F289&gt;=#REF!), "CR", " ")</f>
        <v>#REF!</v>
      </c>
      <c r="AQ289" s="4" t="e">
        <f>IF(AND(B289="60H",OR(AND(#REF!=#REF!,F289&lt;=#REF!),AND(#REF!=#REF!,F289&lt;=#REF!),AND(#REF!=#REF!,F289&lt;=#REF!),AND(#REF!=#REF!,F289&lt;=#REF!),AND(#REF!=#REF!,F289&lt;=#REF!))),"CR"," ")</f>
        <v>#REF!</v>
      </c>
      <c r="AR289" s="4" t="e">
        <f>IF(AND(B289="75H", AND(#REF!=#REF!, F289&lt;=#REF!)), "CR", " ")</f>
        <v>#REF!</v>
      </c>
      <c r="AS289" s="4" t="e">
        <f>IF(AND(B289="80H", AND(#REF!=#REF!, F289&lt;=#REF!)), "CR", " ")</f>
        <v>#REF!</v>
      </c>
      <c r="AT289" s="4" t="e">
        <f>IF(AND(B289="100H", AND(#REF!=#REF!, F289&lt;=#REF!)), "CR", " ")</f>
        <v>#REF!</v>
      </c>
      <c r="AU289" s="4" t="e">
        <f>IF(AND(B289="110H", OR(AND(#REF!=#REF!, F289&lt;=#REF!), AND(#REF!=#REF!, F289&lt;=#REF!))), "CR", " ")</f>
        <v>#REF!</v>
      </c>
      <c r="AV289" s="4" t="e">
        <f>IF(AND(B289="400H", OR(AND(#REF!=#REF!, F289&lt;=#REF!), AND(#REF!=#REF!, F289&lt;=#REF!), AND(#REF!=#REF!, F289&lt;=#REF!), AND(#REF!=#REF!, F289&lt;=#REF!))), "CR", " ")</f>
        <v>#REF!</v>
      </c>
      <c r="AW289" s="4" t="e">
        <f>IF(AND(B289="1500SC", AND(#REF!=#REF!, F289&lt;=#REF!)), "CR", " ")</f>
        <v>#REF!</v>
      </c>
      <c r="AX289" s="4" t="e">
        <f>IF(AND(B289="2000SC", OR(AND(#REF!=#REF!, F289&lt;=#REF!), AND(#REF!=#REF!, F289&lt;=#REF!))), "CR", " ")</f>
        <v>#REF!</v>
      </c>
      <c r="AY289" s="4" t="e">
        <f>IF(AND(B289="3000SC", OR(AND(#REF!=#REF!, F289&lt;=#REF!), AND(#REF!=#REF!, F289&lt;=#REF!))), "CR", " ")</f>
        <v>#REF!</v>
      </c>
      <c r="AZ289" s="5" t="e">
        <f>IF(AND(B289="4x100", OR(AND(#REF!=#REF!, F289&lt;=#REF!), AND(#REF!=#REF!, F289&lt;=#REF!), AND(#REF!=#REF!, F289&lt;=#REF!), AND(#REF!=#REF!, F289&lt;=#REF!), AND(#REF!=#REF!, F289&lt;=#REF!))), "CR", " ")</f>
        <v>#REF!</v>
      </c>
      <c r="BA289" s="5" t="e">
        <f>IF(AND(B289="4x200", OR(AND(#REF!=#REF!, F289&lt;=#REF!), AND(#REF!=#REF!, F289&lt;=#REF!), AND(#REF!=#REF!, F289&lt;=#REF!), AND(#REF!=#REF!, F289&lt;=#REF!), AND(#REF!=#REF!, F289&lt;=#REF!))), "CR", " ")</f>
        <v>#REF!</v>
      </c>
      <c r="BB289" s="5" t="e">
        <f>IF(AND(B289="4x300", AND(#REF!=#REF!, F289&lt;=#REF!)), "CR", " ")</f>
        <v>#REF!</v>
      </c>
      <c r="BC289" s="5" t="e">
        <f>IF(AND(B289="4x400", OR(AND(#REF!=#REF!, F289&lt;=#REF!), AND(#REF!=#REF!, F289&lt;=#REF!), AND(#REF!=#REF!, F289&lt;=#REF!), AND(#REF!=#REF!, F289&lt;=#REF!))), "CR", " ")</f>
        <v>#REF!</v>
      </c>
      <c r="BD289" s="5" t="e">
        <f>IF(AND(B289="3x800", OR(AND(#REF!=#REF!, F289&lt;=#REF!), AND(#REF!=#REF!, F289&lt;=#REF!), AND(#REF!=#REF!, F289&lt;=#REF!))), "CR", " ")</f>
        <v>#REF!</v>
      </c>
      <c r="BE289" s="5" t="e">
        <f>IF(AND(B289="pentathlon", OR(AND(#REF!=#REF!, F289&gt;=#REF!), AND(#REF!=#REF!, F289&gt;=#REF!),AND(#REF!=#REF!, F289&gt;=#REF!),AND(#REF!=#REF!, F289&gt;=#REF!))), "CR", " ")</f>
        <v>#REF!</v>
      </c>
      <c r="BF289" s="5" t="e">
        <f>IF(AND(B289="heptathlon", OR(AND(#REF!=#REF!, F289&gt;=#REF!), AND(#REF!=#REF!, F289&gt;=#REF!))), "CR", " ")</f>
        <v>#REF!</v>
      </c>
      <c r="BG289" s="5" t="e">
        <f>IF(AND(B289="decathlon", OR(AND(#REF!=#REF!, F289&gt;=#REF!), AND(#REF!=#REF!, F289&gt;=#REF!),AND(#REF!=#REF!, F289&gt;=#REF!))), "CR", " ")</f>
        <v>#REF!</v>
      </c>
    </row>
    <row r="290" spans="1:59" hidden="1">
      <c r="B290" s="2" t="s">
        <v>2</v>
      </c>
      <c r="C290" s="1" t="s">
        <v>263</v>
      </c>
      <c r="D290" s="1" t="s">
        <v>264</v>
      </c>
      <c r="E290" s="6" t="s">
        <v>4</v>
      </c>
      <c r="F290" s="8">
        <v>6.19</v>
      </c>
      <c r="G290" s="10">
        <v>44807</v>
      </c>
      <c r="H290" s="1" t="s">
        <v>363</v>
      </c>
      <c r="I290" s="1" t="s">
        <v>394</v>
      </c>
      <c r="J290" s="5" t="e">
        <f>IF(AND(B290=100, OR(AND(#REF!=#REF!, F290&lt;=#REF!), AND(#REF!=#REF!, F290&lt;=#REF!), AND(#REF!=#REF!, F290&lt;=#REF!), AND(#REF!=#REF!, F290&lt;=#REF!), AND(#REF!=#REF!, F290&lt;=#REF!))), "CR", " ")</f>
        <v>#REF!</v>
      </c>
      <c r="K290" s="5" t="e">
        <f>IF(AND(B290=200, OR(AND(#REF!=#REF!, F290&lt;=#REF!), AND(#REF!=#REF!, F290&lt;=#REF!), AND(#REF!=#REF!, F290&lt;=#REF!), AND(#REF!=#REF!, F290&lt;=#REF!), AND(#REF!=#REF!, F290&lt;=#REF!))), "CR", " ")</f>
        <v>#REF!</v>
      </c>
      <c r="L290" s="5" t="e">
        <f>IF(AND(B290=300, OR(AND(#REF!=#REF!, F290&lt;=#REF!), AND(#REF!=#REF!, F290&lt;=#REF!))), "CR", " ")</f>
        <v>#REF!</v>
      </c>
      <c r="M290" s="5" t="e">
        <f>IF(AND(B290=400, OR(AND(#REF!=#REF!, F290&lt;=#REF!), AND(#REF!=#REF!, F290&lt;=#REF!), AND(#REF!=#REF!, F290&lt;=#REF!), AND(#REF!=#REF!, F290&lt;=#REF!))), "CR", " ")</f>
        <v>#REF!</v>
      </c>
      <c r="N290" s="5" t="e">
        <f>IF(AND(B290=800, OR(AND(#REF!=#REF!, F290&lt;=#REF!), AND(#REF!=#REF!, F290&lt;=#REF!), AND(#REF!=#REF!, F290&lt;=#REF!), AND(#REF!=#REF!, F290&lt;=#REF!), AND(#REF!=#REF!, F290&lt;=#REF!))), "CR", " ")</f>
        <v>#REF!</v>
      </c>
      <c r="O290" s="5" t="e">
        <f>IF(AND(B290=1000, OR(AND(#REF!=#REF!, F290&lt;=#REF!), AND(#REF!=#REF!, F290&lt;=#REF!))), "CR", " ")</f>
        <v>#REF!</v>
      </c>
      <c r="P290" s="5" t="e">
        <f>IF(AND(B290=1500, OR(AND(#REF!=#REF!, F290&lt;=#REF!), AND(#REF!=#REF!, F290&lt;=#REF!), AND(#REF!=#REF!, F290&lt;=#REF!), AND(#REF!=#REF!, F290&lt;=#REF!), AND(#REF!=#REF!, F290&lt;=#REF!))), "CR", " ")</f>
        <v>#REF!</v>
      </c>
      <c r="Q290" s="5" t="e">
        <f>IF(AND(B290="1600 (Mile)",OR(AND(#REF!=#REF!,F290&lt;=#REF!),AND(#REF!=#REF!,F290&lt;=#REF!),AND(#REF!=#REF!,F290&lt;=#REF!),AND(#REF!=#REF!,F290&lt;=#REF!))),"CR"," ")</f>
        <v>#REF!</v>
      </c>
      <c r="R290" s="5" t="e">
        <f>IF(AND(B290=3000, OR(AND(#REF!=#REF!, F290&lt;=#REF!), AND(#REF!=#REF!, F290&lt;=#REF!), AND(#REF!=#REF!, F290&lt;=#REF!), AND(#REF!=#REF!, F290&lt;=#REF!))), "CR", " ")</f>
        <v>#REF!</v>
      </c>
      <c r="S290" s="5" t="e">
        <f>IF(AND(B290=5000, OR(AND(#REF!=#REF!, F290&lt;=#REF!), AND(#REF!=#REF!, F290&lt;=#REF!))), "CR", " ")</f>
        <v>#REF!</v>
      </c>
      <c r="T290" s="4" t="e">
        <f>IF(AND(B290=10000, OR(AND(#REF!=#REF!, F290&lt;=#REF!), AND(#REF!=#REF!, F290&lt;=#REF!))), "CR", " ")</f>
        <v>#REF!</v>
      </c>
      <c r="U290" s="4" t="e">
        <f>IF(AND(B290="high jump", OR(AND(#REF!=#REF!, F290&gt;=#REF!), AND(#REF!=#REF!, F290&gt;=#REF!), AND(#REF!=#REF!, F290&gt;=#REF!), AND(#REF!=#REF!, F290&gt;=#REF!), AND(#REF!=#REF!, F290&gt;=#REF!))), "CR", " ")</f>
        <v>#REF!</v>
      </c>
      <c r="V290" s="4" t="e">
        <f>IF(AND(B290="long jump", OR(AND(#REF!=#REF!, F290&gt;=#REF!), AND(#REF!=#REF!, F290&gt;=#REF!), AND(#REF!=#REF!, F290&gt;=#REF!), AND(#REF!=#REF!, F290&gt;=#REF!), AND(#REF!=#REF!, F290&gt;=#REF!))), "CR", " ")</f>
        <v>#REF!</v>
      </c>
      <c r="W290" s="4" t="e">
        <f>IF(AND(B290="triple jump", OR(AND(#REF!=#REF!, F290&gt;=#REF!), AND(#REF!=#REF!, F290&gt;=#REF!), AND(#REF!=#REF!, F290&gt;=#REF!), AND(#REF!=#REF!, F290&gt;=#REF!), AND(#REF!=#REF!, F290&gt;=#REF!))), "CR", " ")</f>
        <v>#REF!</v>
      </c>
      <c r="X290" s="4" t="e">
        <f>IF(AND(B290="pole vault", OR(AND(#REF!=#REF!, F290&gt;=#REF!), AND(#REF!=#REF!, F290&gt;=#REF!), AND(#REF!=#REF!, F290&gt;=#REF!), AND(#REF!=#REF!, F290&gt;=#REF!), AND(#REF!=#REF!, F290&gt;=#REF!))), "CR", " ")</f>
        <v>#REF!</v>
      </c>
      <c r="Y290" s="4" t="e">
        <f>IF(AND(B290="discus 1",#REF! =#REF!, F290&gt;=#REF!), "CR", " ")</f>
        <v>#REF!</v>
      </c>
      <c r="Z290" s="4" t="e">
        <f>IF(AND(B290="discus 1.25",#REF! =#REF!, F290&gt;=#REF!), "CR", " ")</f>
        <v>#REF!</v>
      </c>
      <c r="AA290" s="4" t="e">
        <f>IF(AND(B290="discus 1.5",#REF! =#REF!, F290&gt;=#REF!), "CR", " ")</f>
        <v>#REF!</v>
      </c>
      <c r="AB290" s="4" t="e">
        <f>IF(AND(B290="discus 1.75",#REF! =#REF!, F290&gt;=#REF!), "CR", " ")</f>
        <v>#REF!</v>
      </c>
      <c r="AC290" s="4" t="e">
        <f>IF(AND(B290="discus 2",#REF! =#REF!, F290&gt;=#REF!), "CR", " ")</f>
        <v>#REF!</v>
      </c>
      <c r="AD290" s="4" t="e">
        <f>IF(AND(B290="hammer 4",#REF! =#REF!, F290&gt;=#REF!), "CR", " ")</f>
        <v>#REF!</v>
      </c>
      <c r="AE290" s="4" t="e">
        <f>IF(AND(B290="hammer 5",#REF! =#REF!, F290&gt;=#REF!), "CR", " ")</f>
        <v>#REF!</v>
      </c>
      <c r="AF290" s="4" t="e">
        <f>IF(AND(B290="hammer 6",#REF! =#REF!, F290&gt;=#REF!), "CR", " ")</f>
        <v>#REF!</v>
      </c>
      <c r="AG290" s="4" t="e">
        <f>IF(AND(B290="hammer 7.26",#REF! =#REF!, F290&gt;=#REF!), "CR", " ")</f>
        <v>#REF!</v>
      </c>
      <c r="AH290" s="4" t="e">
        <f>IF(AND(B290="javelin 400",#REF! =#REF!, F290&gt;=#REF!), "CR", " ")</f>
        <v>#REF!</v>
      </c>
      <c r="AI290" s="4" t="e">
        <f>IF(AND(B290="javelin 600",#REF! =#REF!, F290&gt;=#REF!), "CR", " ")</f>
        <v>#REF!</v>
      </c>
      <c r="AJ290" s="4" t="e">
        <f>IF(AND(B290="javelin 700",#REF! =#REF!, F290&gt;=#REF!), "CR", " ")</f>
        <v>#REF!</v>
      </c>
      <c r="AK290" s="4" t="e">
        <f>IF(AND(B290="javelin 800", OR(AND(#REF!=#REF!, F290&gt;=#REF!), AND(#REF!=#REF!, F290&gt;=#REF!))), "CR", " ")</f>
        <v>#REF!</v>
      </c>
      <c r="AL290" s="4" t="e">
        <f>IF(AND(B290="shot 3",#REF! =#REF!, F290&gt;=#REF!), "CR", " ")</f>
        <v>#REF!</v>
      </c>
      <c r="AM290" s="4" t="e">
        <f>IF(AND(B290="shot 4",#REF! =#REF!, F290&gt;=#REF!), "CR", " ")</f>
        <v>#REF!</v>
      </c>
      <c r="AN290" s="4" t="e">
        <f>IF(AND(B290="shot 5",#REF! =#REF!, F290&gt;=#REF!), "CR", " ")</f>
        <v>#REF!</v>
      </c>
      <c r="AO290" s="4" t="e">
        <f>IF(AND(B290="shot 6",#REF! =#REF!, F290&gt;=#REF!), "CR", " ")</f>
        <v>#REF!</v>
      </c>
      <c r="AP290" s="4" t="e">
        <f>IF(AND(B290="shot 7.26",#REF! =#REF!, F290&gt;=#REF!), "CR", " ")</f>
        <v>#REF!</v>
      </c>
      <c r="AQ290" s="4" t="e">
        <f>IF(AND(B290="60H",OR(AND(#REF!=#REF!,F290&lt;=#REF!),AND(#REF!=#REF!,F290&lt;=#REF!),AND(#REF!=#REF!,F290&lt;=#REF!),AND(#REF!=#REF!,F290&lt;=#REF!),AND(#REF!=#REF!,F290&lt;=#REF!))),"CR"," ")</f>
        <v>#REF!</v>
      </c>
      <c r="AR290" s="4" t="e">
        <f>IF(AND(B290="75H", AND(#REF!=#REF!, F290&lt;=#REF!)), "CR", " ")</f>
        <v>#REF!</v>
      </c>
      <c r="AS290" s="4" t="e">
        <f>IF(AND(B290="80H", AND(#REF!=#REF!, F290&lt;=#REF!)), "CR", " ")</f>
        <v>#REF!</v>
      </c>
      <c r="AT290" s="4" t="e">
        <f>IF(AND(B290="100H", AND(#REF!=#REF!, F290&lt;=#REF!)), "CR", " ")</f>
        <v>#REF!</v>
      </c>
      <c r="AU290" s="4" t="e">
        <f>IF(AND(B290="110H", OR(AND(#REF!=#REF!, F290&lt;=#REF!), AND(#REF!=#REF!, F290&lt;=#REF!))), "CR", " ")</f>
        <v>#REF!</v>
      </c>
      <c r="AV290" s="4" t="e">
        <f>IF(AND(B290="400H", OR(AND(#REF!=#REF!, F290&lt;=#REF!), AND(#REF!=#REF!, F290&lt;=#REF!), AND(#REF!=#REF!, F290&lt;=#REF!), AND(#REF!=#REF!, F290&lt;=#REF!))), "CR", " ")</f>
        <v>#REF!</v>
      </c>
      <c r="AW290" s="4" t="e">
        <f>IF(AND(B290="1500SC", AND(#REF!=#REF!, F290&lt;=#REF!)), "CR", " ")</f>
        <v>#REF!</v>
      </c>
      <c r="AX290" s="4" t="e">
        <f>IF(AND(B290="2000SC", OR(AND(#REF!=#REF!, F290&lt;=#REF!), AND(#REF!=#REF!, F290&lt;=#REF!))), "CR", " ")</f>
        <v>#REF!</v>
      </c>
      <c r="AY290" s="4" t="e">
        <f>IF(AND(B290="3000SC", OR(AND(#REF!=#REF!, F290&lt;=#REF!), AND(#REF!=#REF!, F290&lt;=#REF!))), "CR", " ")</f>
        <v>#REF!</v>
      </c>
      <c r="AZ290" s="5" t="e">
        <f>IF(AND(B290="4x100", OR(AND(#REF!=#REF!, F290&lt;=#REF!), AND(#REF!=#REF!, F290&lt;=#REF!), AND(#REF!=#REF!, F290&lt;=#REF!), AND(#REF!=#REF!, F290&lt;=#REF!), AND(#REF!=#REF!, F290&lt;=#REF!))), "CR", " ")</f>
        <v>#REF!</v>
      </c>
      <c r="BA290" s="5" t="e">
        <f>IF(AND(B290="4x200", OR(AND(#REF!=#REF!, F290&lt;=#REF!), AND(#REF!=#REF!, F290&lt;=#REF!), AND(#REF!=#REF!, F290&lt;=#REF!), AND(#REF!=#REF!, F290&lt;=#REF!), AND(#REF!=#REF!, F290&lt;=#REF!))), "CR", " ")</f>
        <v>#REF!</v>
      </c>
      <c r="BB290" s="5" t="e">
        <f>IF(AND(B290="4x300", AND(#REF!=#REF!, F290&lt;=#REF!)), "CR", " ")</f>
        <v>#REF!</v>
      </c>
      <c r="BC290" s="5" t="e">
        <f>IF(AND(B290="4x400", OR(AND(#REF!=#REF!, F290&lt;=#REF!), AND(#REF!=#REF!, F290&lt;=#REF!), AND(#REF!=#REF!, F290&lt;=#REF!), AND(#REF!=#REF!, F290&lt;=#REF!))), "CR", " ")</f>
        <v>#REF!</v>
      </c>
      <c r="BD290" s="5" t="e">
        <f>IF(AND(B290="3x800", OR(AND(#REF!=#REF!, F290&lt;=#REF!), AND(#REF!=#REF!, F290&lt;=#REF!), AND(#REF!=#REF!, F290&lt;=#REF!))), "CR", " ")</f>
        <v>#REF!</v>
      </c>
      <c r="BE290" s="5" t="e">
        <f>IF(AND(B290="pentathlon", OR(AND(#REF!=#REF!, F290&gt;=#REF!), AND(#REF!=#REF!, F290&gt;=#REF!),AND(#REF!=#REF!, F290&gt;=#REF!),AND(#REF!=#REF!, F290&gt;=#REF!))), "CR", " ")</f>
        <v>#REF!</v>
      </c>
      <c r="BF290" s="5" t="e">
        <f>IF(AND(B290="heptathlon", OR(AND(#REF!=#REF!, F290&gt;=#REF!), AND(#REF!=#REF!, F290&gt;=#REF!))), "CR", " ")</f>
        <v>#REF!</v>
      </c>
      <c r="BG290" s="5" t="e">
        <f>IF(AND(B290="decathlon", OR(AND(#REF!=#REF!, F290&gt;=#REF!), AND(#REF!=#REF!, F290&gt;=#REF!),AND(#REF!=#REF!, F290&gt;=#REF!))), "CR", " ")</f>
        <v>#REF!</v>
      </c>
    </row>
    <row r="291" spans="1:59" hidden="1">
      <c r="B291" s="2" t="s">
        <v>2</v>
      </c>
      <c r="C291" s="1" t="s">
        <v>311</v>
      </c>
      <c r="D291" s="1" t="s">
        <v>312</v>
      </c>
      <c r="E291" s="6" t="s">
        <v>8</v>
      </c>
      <c r="F291" s="8">
        <v>5.52</v>
      </c>
      <c r="G291" s="10">
        <v>44787</v>
      </c>
      <c r="H291" s="1" t="s">
        <v>261</v>
      </c>
      <c r="I291" s="1" t="s">
        <v>332</v>
      </c>
    </row>
    <row r="292" spans="1:59" hidden="1">
      <c r="A292" s="1" t="e">
        <f>#REF!</f>
        <v>#REF!</v>
      </c>
      <c r="B292" s="2" t="s">
        <v>2</v>
      </c>
      <c r="C292" s="1" t="s">
        <v>118</v>
      </c>
      <c r="D292" s="1" t="s">
        <v>67</v>
      </c>
      <c r="E292" s="6" t="s">
        <v>8</v>
      </c>
      <c r="F292" s="8">
        <v>5.35</v>
      </c>
      <c r="G292" s="10">
        <v>44723</v>
      </c>
      <c r="H292" s="1" t="s">
        <v>155</v>
      </c>
      <c r="I292" s="1" t="s">
        <v>242</v>
      </c>
    </row>
    <row r="293" spans="1:59">
      <c r="B293" s="2" t="s">
        <v>2</v>
      </c>
      <c r="C293" s="1" t="s">
        <v>51</v>
      </c>
      <c r="D293" s="1" t="s">
        <v>92</v>
      </c>
      <c r="E293" s="6" t="s">
        <v>5</v>
      </c>
      <c r="F293" s="8">
        <v>4.87</v>
      </c>
      <c r="G293" s="10">
        <v>44682</v>
      </c>
      <c r="H293" s="1" t="s">
        <v>155</v>
      </c>
      <c r="I293" s="1" t="s">
        <v>177</v>
      </c>
      <c r="J293" s="5" t="e">
        <f>IF(AND(B293=100, OR(AND(#REF!=#REF!, F293&lt;=#REF!), AND(#REF!=#REF!, F293&lt;=#REF!), AND(#REF!=#REF!, F293&lt;=#REF!), AND(#REF!=#REF!, F293&lt;=#REF!), AND(#REF!=#REF!, F293&lt;=#REF!))), "CR", " ")</f>
        <v>#REF!</v>
      </c>
      <c r="K293" s="5" t="e">
        <f>IF(AND(B293=200, OR(AND(#REF!=#REF!, F293&lt;=#REF!), AND(#REF!=#REF!, F293&lt;=#REF!), AND(#REF!=#REF!, F293&lt;=#REF!), AND(#REF!=#REF!, F293&lt;=#REF!), AND(#REF!=#REF!, F293&lt;=#REF!))), "CR", " ")</f>
        <v>#REF!</v>
      </c>
      <c r="L293" s="5" t="e">
        <f>IF(AND(B293=300, OR(AND(#REF!=#REF!, F293&lt;=#REF!), AND(#REF!=#REF!, F293&lt;=#REF!))), "CR", " ")</f>
        <v>#REF!</v>
      </c>
      <c r="M293" s="5" t="e">
        <f>IF(AND(B293=400, OR(AND(#REF!=#REF!, F293&lt;=#REF!), AND(#REF!=#REF!, F293&lt;=#REF!), AND(#REF!=#REF!, F293&lt;=#REF!), AND(#REF!=#REF!, F293&lt;=#REF!))), "CR", " ")</f>
        <v>#REF!</v>
      </c>
      <c r="N293" s="5" t="e">
        <f>IF(AND(B293=800, OR(AND(#REF!=#REF!, F293&lt;=#REF!), AND(#REF!=#REF!, F293&lt;=#REF!), AND(#REF!=#REF!, F293&lt;=#REF!), AND(#REF!=#REF!, F293&lt;=#REF!), AND(#REF!=#REF!, F293&lt;=#REF!))), "CR", " ")</f>
        <v>#REF!</v>
      </c>
      <c r="O293" s="5" t="e">
        <f>IF(AND(B293=1000, OR(AND(#REF!=#REF!, F293&lt;=#REF!), AND(#REF!=#REF!, F293&lt;=#REF!))), "CR", " ")</f>
        <v>#REF!</v>
      </c>
      <c r="P293" s="5" t="e">
        <f>IF(AND(B293=1500, OR(AND(#REF!=#REF!, F293&lt;=#REF!), AND(#REF!=#REF!, F293&lt;=#REF!), AND(#REF!=#REF!, F293&lt;=#REF!), AND(#REF!=#REF!, F293&lt;=#REF!), AND(#REF!=#REF!, F293&lt;=#REF!))), "CR", " ")</f>
        <v>#REF!</v>
      </c>
      <c r="Q293" s="5" t="e">
        <f>IF(AND(B293="1600 (Mile)",OR(AND(#REF!=#REF!,F293&lt;=#REF!),AND(#REF!=#REF!,F293&lt;=#REF!),AND(#REF!=#REF!,F293&lt;=#REF!),AND(#REF!=#REF!,F293&lt;=#REF!))),"CR"," ")</f>
        <v>#REF!</v>
      </c>
      <c r="R293" s="5" t="e">
        <f>IF(AND(B293=3000, OR(AND(#REF!=#REF!, F293&lt;=#REF!), AND(#REF!=#REF!, F293&lt;=#REF!), AND(#REF!=#REF!, F293&lt;=#REF!), AND(#REF!=#REF!, F293&lt;=#REF!))), "CR", " ")</f>
        <v>#REF!</v>
      </c>
      <c r="S293" s="5" t="e">
        <f>IF(AND(B293=5000, OR(AND(#REF!=#REF!, F293&lt;=#REF!), AND(#REF!=#REF!, F293&lt;=#REF!))), "CR", " ")</f>
        <v>#REF!</v>
      </c>
      <c r="T293" s="4" t="e">
        <f>IF(AND(B293=10000, OR(AND(#REF!=#REF!, F293&lt;=#REF!), AND(#REF!=#REF!, F293&lt;=#REF!))), "CR", " ")</f>
        <v>#REF!</v>
      </c>
      <c r="U293" s="4" t="e">
        <f>IF(AND(B293="high jump", OR(AND(#REF!=#REF!, F293&gt;=#REF!), AND(#REF!=#REF!, F293&gt;=#REF!), AND(#REF!=#REF!, F293&gt;=#REF!), AND(#REF!=#REF!, F293&gt;=#REF!), AND(#REF!=#REF!, F293&gt;=#REF!))), "CR", " ")</f>
        <v>#REF!</v>
      </c>
      <c r="V293" s="4" t="e">
        <f>IF(AND(B293="long jump", OR(AND(#REF!=#REF!, F293&gt;=#REF!), AND(#REF!=#REF!, F293&gt;=#REF!), AND(#REF!=#REF!, F293&gt;=#REF!), AND(#REF!=#REF!, F293&gt;=#REF!), AND(#REF!=#REF!, F293&gt;=#REF!))), "CR", " ")</f>
        <v>#REF!</v>
      </c>
      <c r="W293" s="4" t="e">
        <f>IF(AND(B293="triple jump", OR(AND(#REF!=#REF!, F293&gt;=#REF!), AND(#REF!=#REF!, F293&gt;=#REF!), AND(#REF!=#REF!, F293&gt;=#REF!), AND(#REF!=#REF!, F293&gt;=#REF!), AND(#REF!=#REF!, F293&gt;=#REF!))), "CR", " ")</f>
        <v>#REF!</v>
      </c>
      <c r="X293" s="4" t="e">
        <f>IF(AND(B293="pole vault", OR(AND(#REF!=#REF!, F293&gt;=#REF!), AND(#REF!=#REF!, F293&gt;=#REF!), AND(#REF!=#REF!, F293&gt;=#REF!), AND(#REF!=#REF!, F293&gt;=#REF!), AND(#REF!=#REF!, F293&gt;=#REF!))), "CR", " ")</f>
        <v>#REF!</v>
      </c>
      <c r="Y293" s="4" t="e">
        <f>IF(AND(B293="discus 1",#REF! =#REF!, F293&gt;=#REF!), "CR", " ")</f>
        <v>#REF!</v>
      </c>
      <c r="Z293" s="4" t="e">
        <f>IF(AND(B293="discus 1.25",#REF! =#REF!, F293&gt;=#REF!), "CR", " ")</f>
        <v>#REF!</v>
      </c>
      <c r="AA293" s="4" t="e">
        <f>IF(AND(B293="discus 1.5",#REF! =#REF!, F293&gt;=#REF!), "CR", " ")</f>
        <v>#REF!</v>
      </c>
      <c r="AB293" s="4" t="e">
        <f>IF(AND(B293="discus 1.75",#REF! =#REF!, F293&gt;=#REF!), "CR", " ")</f>
        <v>#REF!</v>
      </c>
      <c r="AC293" s="4" t="e">
        <f>IF(AND(B293="discus 2",#REF! =#REF!, F293&gt;=#REF!), "CR", " ")</f>
        <v>#REF!</v>
      </c>
      <c r="AD293" s="4" t="e">
        <f>IF(AND(B293="hammer 4",#REF! =#REF!, F293&gt;=#REF!), "CR", " ")</f>
        <v>#REF!</v>
      </c>
      <c r="AE293" s="4" t="e">
        <f>IF(AND(B293="hammer 5",#REF! =#REF!, F293&gt;=#REF!), "CR", " ")</f>
        <v>#REF!</v>
      </c>
      <c r="AF293" s="4" t="e">
        <f>IF(AND(B293="hammer 6",#REF! =#REF!, F293&gt;=#REF!), "CR", " ")</f>
        <v>#REF!</v>
      </c>
      <c r="AG293" s="4" t="e">
        <f>IF(AND(B293="hammer 7.26",#REF! =#REF!, F293&gt;=#REF!), "CR", " ")</f>
        <v>#REF!</v>
      </c>
      <c r="AH293" s="4" t="e">
        <f>IF(AND(B293="javelin 400",#REF! =#REF!, F293&gt;=#REF!), "CR", " ")</f>
        <v>#REF!</v>
      </c>
      <c r="AI293" s="4" t="e">
        <f>IF(AND(B293="javelin 600",#REF! =#REF!, F293&gt;=#REF!), "CR", " ")</f>
        <v>#REF!</v>
      </c>
      <c r="AJ293" s="4" t="e">
        <f>IF(AND(B293="javelin 700",#REF! =#REF!, F293&gt;=#REF!), "CR", " ")</f>
        <v>#REF!</v>
      </c>
      <c r="AK293" s="4" t="e">
        <f>IF(AND(B293="javelin 800", OR(AND(#REF!=#REF!, F293&gt;=#REF!), AND(#REF!=#REF!, F293&gt;=#REF!))), "CR", " ")</f>
        <v>#REF!</v>
      </c>
      <c r="AL293" s="4" t="e">
        <f>IF(AND(B293="shot 3",#REF! =#REF!, F293&gt;=#REF!), "CR", " ")</f>
        <v>#REF!</v>
      </c>
      <c r="AM293" s="4" t="e">
        <f>IF(AND(B293="shot 4",#REF! =#REF!, F293&gt;=#REF!), "CR", " ")</f>
        <v>#REF!</v>
      </c>
      <c r="AN293" s="4" t="e">
        <f>IF(AND(B293="shot 5",#REF! =#REF!, F293&gt;=#REF!), "CR", " ")</f>
        <v>#REF!</v>
      </c>
      <c r="AO293" s="4" t="e">
        <f>IF(AND(B293="shot 6",#REF! =#REF!, F293&gt;=#REF!), "CR", " ")</f>
        <v>#REF!</v>
      </c>
      <c r="AP293" s="4" t="e">
        <f>IF(AND(B293="shot 7.26",#REF! =#REF!, F293&gt;=#REF!), "CR", " ")</f>
        <v>#REF!</v>
      </c>
      <c r="AQ293" s="4" t="e">
        <f>IF(AND(B293="60H",OR(AND(#REF!=#REF!,F293&lt;=#REF!),AND(#REF!=#REF!,F293&lt;=#REF!),AND(#REF!=#REF!,F293&lt;=#REF!),AND(#REF!=#REF!,F293&lt;=#REF!),AND(#REF!=#REF!,F293&lt;=#REF!))),"CR"," ")</f>
        <v>#REF!</v>
      </c>
      <c r="AR293" s="4" t="e">
        <f>IF(AND(B293="75H", AND(#REF!=#REF!, F293&lt;=#REF!)), "CR", " ")</f>
        <v>#REF!</v>
      </c>
      <c r="AS293" s="4" t="e">
        <f>IF(AND(B293="80H", AND(#REF!=#REF!, F293&lt;=#REF!)), "CR", " ")</f>
        <v>#REF!</v>
      </c>
      <c r="AT293" s="4" t="e">
        <f>IF(AND(B293="100H", AND(#REF!=#REF!, F293&lt;=#REF!)), "CR", " ")</f>
        <v>#REF!</v>
      </c>
      <c r="AU293" s="4" t="e">
        <f>IF(AND(B293="110H", OR(AND(#REF!=#REF!, F293&lt;=#REF!), AND(#REF!=#REF!, F293&lt;=#REF!))), "CR", " ")</f>
        <v>#REF!</v>
      </c>
      <c r="AV293" s="4" t="e">
        <f>IF(AND(B293="400H", OR(AND(#REF!=#REF!, F293&lt;=#REF!), AND(#REF!=#REF!, F293&lt;=#REF!), AND(#REF!=#REF!, F293&lt;=#REF!), AND(#REF!=#REF!, F293&lt;=#REF!))), "CR", " ")</f>
        <v>#REF!</v>
      </c>
      <c r="AW293" s="4" t="e">
        <f>IF(AND(B293="1500SC", AND(#REF!=#REF!, F293&lt;=#REF!)), "CR", " ")</f>
        <v>#REF!</v>
      </c>
      <c r="AX293" s="4" t="e">
        <f>IF(AND(B293="2000SC", OR(AND(#REF!=#REF!, F293&lt;=#REF!), AND(#REF!=#REF!, F293&lt;=#REF!))), "CR", " ")</f>
        <v>#REF!</v>
      </c>
      <c r="AY293" s="4" t="e">
        <f>IF(AND(B293="3000SC", OR(AND(#REF!=#REF!, F293&lt;=#REF!), AND(#REF!=#REF!, F293&lt;=#REF!))), "CR", " ")</f>
        <v>#REF!</v>
      </c>
      <c r="AZ293" s="5" t="e">
        <f>IF(AND(B293="4x100", OR(AND(#REF!=#REF!, F293&lt;=#REF!), AND(#REF!=#REF!, F293&lt;=#REF!), AND(#REF!=#REF!, F293&lt;=#REF!), AND(#REF!=#REF!, F293&lt;=#REF!), AND(#REF!=#REF!, F293&lt;=#REF!))), "CR", " ")</f>
        <v>#REF!</v>
      </c>
      <c r="BA293" s="5" t="e">
        <f>IF(AND(B293="4x200", OR(AND(#REF!=#REF!, F293&lt;=#REF!), AND(#REF!=#REF!, F293&lt;=#REF!), AND(#REF!=#REF!, F293&lt;=#REF!), AND(#REF!=#REF!, F293&lt;=#REF!), AND(#REF!=#REF!, F293&lt;=#REF!))), "CR", " ")</f>
        <v>#REF!</v>
      </c>
      <c r="BB293" s="5" t="e">
        <f>IF(AND(B293="4x300", AND(#REF!=#REF!, F293&lt;=#REF!)), "CR", " ")</f>
        <v>#REF!</v>
      </c>
      <c r="BC293" s="5" t="e">
        <f>IF(AND(B293="4x400", OR(AND(#REF!=#REF!, F293&lt;=#REF!), AND(#REF!=#REF!, F293&lt;=#REF!), AND(#REF!=#REF!, F293&lt;=#REF!), AND(#REF!=#REF!, F293&lt;=#REF!))), "CR", " ")</f>
        <v>#REF!</v>
      </c>
      <c r="BD293" s="5" t="e">
        <f>IF(AND(B293="3x800", OR(AND(#REF!=#REF!, F293&lt;=#REF!), AND(#REF!=#REF!, F293&lt;=#REF!), AND(#REF!=#REF!, F293&lt;=#REF!))), "CR", " ")</f>
        <v>#REF!</v>
      </c>
      <c r="BE293" s="5" t="e">
        <f>IF(AND(B293="pentathlon", OR(AND(#REF!=#REF!, F293&gt;=#REF!), AND(#REF!=#REF!, F293&gt;=#REF!),AND(#REF!=#REF!, F293&gt;=#REF!),AND(#REF!=#REF!, F293&gt;=#REF!))), "CR", " ")</f>
        <v>#REF!</v>
      </c>
      <c r="BF293" s="5" t="e">
        <f>IF(AND(B293="heptathlon", OR(AND(#REF!=#REF!, F293&gt;=#REF!), AND(#REF!=#REF!, F293&gt;=#REF!))), "CR", " ")</f>
        <v>#REF!</v>
      </c>
      <c r="BG293" s="5" t="e">
        <f>IF(AND(B293="decathlon", OR(AND(#REF!=#REF!, F293&gt;=#REF!), AND(#REF!=#REF!, F293&gt;=#REF!),AND(#REF!=#REF!, F293&gt;=#REF!))), "CR", " ")</f>
        <v>#REF!</v>
      </c>
    </row>
    <row r="294" spans="1:59">
      <c r="B294" s="2" t="s">
        <v>2</v>
      </c>
      <c r="C294" s="1" t="s">
        <v>50</v>
      </c>
      <c r="D294" s="1" t="s">
        <v>96</v>
      </c>
      <c r="E294" s="6" t="s">
        <v>5</v>
      </c>
      <c r="F294" s="8">
        <v>4.63</v>
      </c>
      <c r="G294" s="10">
        <v>44738</v>
      </c>
      <c r="H294" s="2" t="s">
        <v>275</v>
      </c>
      <c r="I294" s="2" t="s">
        <v>177</v>
      </c>
      <c r="J294" s="5" t="e">
        <f>IF(AND(B294=100, OR(AND(#REF!=#REF!, F294&lt;=#REF!), AND(#REF!=#REF!, F294&lt;=#REF!), AND(#REF!=#REF!, F294&lt;=#REF!), AND(#REF!=#REF!, F294&lt;=#REF!), AND(#REF!=#REF!, F294&lt;=#REF!))), "CR", " ")</f>
        <v>#REF!</v>
      </c>
      <c r="K294" s="5" t="e">
        <f>IF(AND(B294=200, OR(AND(#REF!=#REF!, F294&lt;=#REF!), AND(#REF!=#REF!, F294&lt;=#REF!), AND(#REF!=#REF!, F294&lt;=#REF!), AND(#REF!=#REF!, F294&lt;=#REF!), AND(#REF!=#REF!, F294&lt;=#REF!))), "CR", " ")</f>
        <v>#REF!</v>
      </c>
      <c r="L294" s="5" t="e">
        <f>IF(AND(B294=300, OR(AND(#REF!=#REF!, F294&lt;=#REF!), AND(#REF!=#REF!, F294&lt;=#REF!))), "CR", " ")</f>
        <v>#REF!</v>
      </c>
      <c r="M294" s="5" t="e">
        <f>IF(AND(B294=400, OR(AND(#REF!=#REF!, F294&lt;=#REF!), AND(#REF!=#REF!, F294&lt;=#REF!), AND(#REF!=#REF!, F294&lt;=#REF!), AND(#REF!=#REF!, F294&lt;=#REF!))), "CR", " ")</f>
        <v>#REF!</v>
      </c>
      <c r="N294" s="5" t="e">
        <f>IF(AND(B294=800, OR(AND(#REF!=#REF!, F294&lt;=#REF!), AND(#REF!=#REF!, F294&lt;=#REF!), AND(#REF!=#REF!, F294&lt;=#REF!), AND(#REF!=#REF!, F294&lt;=#REF!), AND(#REF!=#REF!, F294&lt;=#REF!))), "CR", " ")</f>
        <v>#REF!</v>
      </c>
      <c r="O294" s="5" t="e">
        <f>IF(AND(B294=1000, OR(AND(#REF!=#REF!, F294&lt;=#REF!), AND(#REF!=#REF!, F294&lt;=#REF!))), "CR", " ")</f>
        <v>#REF!</v>
      </c>
      <c r="P294" s="5" t="e">
        <f>IF(AND(B294=1500, OR(AND(#REF!=#REF!, F294&lt;=#REF!), AND(#REF!=#REF!, F294&lt;=#REF!), AND(#REF!=#REF!, F294&lt;=#REF!), AND(#REF!=#REF!, F294&lt;=#REF!), AND(#REF!=#REF!, F294&lt;=#REF!))), "CR", " ")</f>
        <v>#REF!</v>
      </c>
      <c r="Q294" s="5" t="e">
        <f>IF(AND(B294="1600 (Mile)",OR(AND(#REF!=#REF!,F294&lt;=#REF!),AND(#REF!=#REF!,F294&lt;=#REF!),AND(#REF!=#REF!,F294&lt;=#REF!),AND(#REF!=#REF!,F294&lt;=#REF!))),"CR"," ")</f>
        <v>#REF!</v>
      </c>
      <c r="R294" s="5" t="e">
        <f>IF(AND(B294=3000, OR(AND(#REF!=#REF!, F294&lt;=#REF!), AND(#REF!=#REF!, F294&lt;=#REF!), AND(#REF!=#REF!, F294&lt;=#REF!), AND(#REF!=#REF!, F294&lt;=#REF!))), "CR", " ")</f>
        <v>#REF!</v>
      </c>
      <c r="S294" s="5" t="e">
        <f>IF(AND(B294=5000, OR(AND(#REF!=#REF!, F294&lt;=#REF!), AND(#REF!=#REF!, F294&lt;=#REF!))), "CR", " ")</f>
        <v>#REF!</v>
      </c>
      <c r="T294" s="4" t="e">
        <f>IF(AND(B294=10000, OR(AND(#REF!=#REF!, F294&lt;=#REF!), AND(#REF!=#REF!, F294&lt;=#REF!))), "CR", " ")</f>
        <v>#REF!</v>
      </c>
      <c r="U294" s="4" t="e">
        <f>IF(AND(B294="high jump", OR(AND(#REF!=#REF!, F294&gt;=#REF!), AND(#REF!=#REF!, F294&gt;=#REF!), AND(#REF!=#REF!, F294&gt;=#REF!), AND(#REF!=#REF!, F294&gt;=#REF!), AND(#REF!=#REF!, F294&gt;=#REF!))), "CR", " ")</f>
        <v>#REF!</v>
      </c>
      <c r="V294" s="4" t="e">
        <f>IF(AND(B294="long jump", OR(AND(#REF!=#REF!, F294&gt;=#REF!), AND(#REF!=#REF!, F294&gt;=#REF!), AND(#REF!=#REF!, F294&gt;=#REF!), AND(#REF!=#REF!, F294&gt;=#REF!), AND(#REF!=#REF!, F294&gt;=#REF!))), "CR", " ")</f>
        <v>#REF!</v>
      </c>
      <c r="W294" s="4" t="e">
        <f>IF(AND(B294="triple jump", OR(AND(#REF!=#REF!, F294&gt;=#REF!), AND(#REF!=#REF!, F294&gt;=#REF!), AND(#REF!=#REF!, F294&gt;=#REF!), AND(#REF!=#REF!, F294&gt;=#REF!), AND(#REF!=#REF!, F294&gt;=#REF!))), "CR", " ")</f>
        <v>#REF!</v>
      </c>
      <c r="X294" s="4" t="e">
        <f>IF(AND(B294="pole vault", OR(AND(#REF!=#REF!, F294&gt;=#REF!), AND(#REF!=#REF!, F294&gt;=#REF!), AND(#REF!=#REF!, F294&gt;=#REF!), AND(#REF!=#REF!, F294&gt;=#REF!), AND(#REF!=#REF!, F294&gt;=#REF!))), "CR", " ")</f>
        <v>#REF!</v>
      </c>
      <c r="Y294" s="4" t="e">
        <f>IF(AND(B294="discus 1",#REF! =#REF!, F294&gt;=#REF!), "CR", " ")</f>
        <v>#REF!</v>
      </c>
      <c r="Z294" s="4" t="e">
        <f>IF(AND(B294="discus 1.25",#REF! =#REF!, F294&gt;=#REF!), "CR", " ")</f>
        <v>#REF!</v>
      </c>
      <c r="AA294" s="4" t="e">
        <f>IF(AND(B294="discus 1.5",#REF! =#REF!, F294&gt;=#REF!), "CR", " ")</f>
        <v>#REF!</v>
      </c>
      <c r="AB294" s="4" t="e">
        <f>IF(AND(B294="discus 1.75",#REF! =#REF!, F294&gt;=#REF!), "CR", " ")</f>
        <v>#REF!</v>
      </c>
      <c r="AC294" s="4" t="e">
        <f>IF(AND(B294="discus 2",#REF! =#REF!, F294&gt;=#REF!), "CR", " ")</f>
        <v>#REF!</v>
      </c>
      <c r="AD294" s="4" t="e">
        <f>IF(AND(B294="hammer 4",#REF! =#REF!, F294&gt;=#REF!), "CR", " ")</f>
        <v>#REF!</v>
      </c>
      <c r="AE294" s="4" t="e">
        <f>IF(AND(B294="hammer 5",#REF! =#REF!, F294&gt;=#REF!), "CR", " ")</f>
        <v>#REF!</v>
      </c>
      <c r="AF294" s="4" t="e">
        <f>IF(AND(B294="hammer 6",#REF! =#REF!, F294&gt;=#REF!), "CR", " ")</f>
        <v>#REF!</v>
      </c>
      <c r="AG294" s="4" t="e">
        <f>IF(AND(B294="hammer 7.26",#REF! =#REF!, F294&gt;=#REF!), "CR", " ")</f>
        <v>#REF!</v>
      </c>
      <c r="AH294" s="4" t="e">
        <f>IF(AND(B294="javelin 400",#REF! =#REF!, F294&gt;=#REF!), "CR", " ")</f>
        <v>#REF!</v>
      </c>
      <c r="AI294" s="4" t="e">
        <f>IF(AND(B294="javelin 600",#REF! =#REF!, F294&gt;=#REF!), "CR", " ")</f>
        <v>#REF!</v>
      </c>
      <c r="AJ294" s="4" t="e">
        <f>IF(AND(B294="javelin 700",#REF! =#REF!, F294&gt;=#REF!), "CR", " ")</f>
        <v>#REF!</v>
      </c>
      <c r="AK294" s="4" t="e">
        <f>IF(AND(B294="javelin 800", OR(AND(#REF!=#REF!, F294&gt;=#REF!), AND(#REF!=#REF!, F294&gt;=#REF!))), "CR", " ")</f>
        <v>#REF!</v>
      </c>
      <c r="AL294" s="4" t="e">
        <f>IF(AND(B294="shot 3",#REF! =#REF!, F294&gt;=#REF!), "CR", " ")</f>
        <v>#REF!</v>
      </c>
      <c r="AM294" s="4" t="e">
        <f>IF(AND(B294="shot 4",#REF! =#REF!, F294&gt;=#REF!), "CR", " ")</f>
        <v>#REF!</v>
      </c>
      <c r="AN294" s="4" t="e">
        <f>IF(AND(B294="shot 5",#REF! =#REF!, F294&gt;=#REF!), "CR", " ")</f>
        <v>#REF!</v>
      </c>
      <c r="AO294" s="4" t="e">
        <f>IF(AND(B294="shot 6",#REF! =#REF!, F294&gt;=#REF!), "CR", " ")</f>
        <v>#REF!</v>
      </c>
      <c r="AP294" s="4" t="e">
        <f>IF(AND(B294="shot 7.26",#REF! =#REF!, F294&gt;=#REF!), "CR", " ")</f>
        <v>#REF!</v>
      </c>
      <c r="AQ294" s="4" t="e">
        <f>IF(AND(B294="60H",OR(AND(#REF!=#REF!,F294&lt;=#REF!),AND(#REF!=#REF!,F294&lt;=#REF!),AND(#REF!=#REF!,F294&lt;=#REF!),AND(#REF!=#REF!,F294&lt;=#REF!),AND(#REF!=#REF!,F294&lt;=#REF!))),"CR"," ")</f>
        <v>#REF!</v>
      </c>
      <c r="AR294" s="4" t="e">
        <f>IF(AND(B294="75H", AND(#REF!=#REF!, F294&lt;=#REF!)), "CR", " ")</f>
        <v>#REF!</v>
      </c>
      <c r="AS294" s="4" t="e">
        <f>IF(AND(B294="80H", AND(#REF!=#REF!, F294&lt;=#REF!)), "CR", " ")</f>
        <v>#REF!</v>
      </c>
      <c r="AT294" s="4" t="e">
        <f>IF(AND(B294="100H", AND(#REF!=#REF!, F294&lt;=#REF!)), "CR", " ")</f>
        <v>#REF!</v>
      </c>
      <c r="AU294" s="4" t="e">
        <f>IF(AND(B294="110H", OR(AND(#REF!=#REF!, F294&lt;=#REF!), AND(#REF!=#REF!, F294&lt;=#REF!))), "CR", " ")</f>
        <v>#REF!</v>
      </c>
      <c r="AV294" s="4" t="e">
        <f>IF(AND(B294="400H", OR(AND(#REF!=#REF!, F294&lt;=#REF!), AND(#REF!=#REF!, F294&lt;=#REF!), AND(#REF!=#REF!, F294&lt;=#REF!), AND(#REF!=#REF!, F294&lt;=#REF!))), "CR", " ")</f>
        <v>#REF!</v>
      </c>
      <c r="AW294" s="4" t="e">
        <f>IF(AND(B294="1500SC", AND(#REF!=#REF!, F294&lt;=#REF!)), "CR", " ")</f>
        <v>#REF!</v>
      </c>
      <c r="AX294" s="4" t="e">
        <f>IF(AND(B294="2000SC", OR(AND(#REF!=#REF!, F294&lt;=#REF!), AND(#REF!=#REF!, F294&lt;=#REF!))), "CR", " ")</f>
        <v>#REF!</v>
      </c>
      <c r="AY294" s="4" t="e">
        <f>IF(AND(B294="3000SC", OR(AND(#REF!=#REF!, F294&lt;=#REF!), AND(#REF!=#REF!, F294&lt;=#REF!))), "CR", " ")</f>
        <v>#REF!</v>
      </c>
      <c r="AZ294" s="5" t="e">
        <f>IF(AND(B294="4x100", OR(AND(#REF!=#REF!, F294&lt;=#REF!), AND(#REF!=#REF!, F294&lt;=#REF!), AND(#REF!=#REF!, F294&lt;=#REF!), AND(#REF!=#REF!, F294&lt;=#REF!), AND(#REF!=#REF!, F294&lt;=#REF!))), "CR", " ")</f>
        <v>#REF!</v>
      </c>
      <c r="BA294" s="5" t="e">
        <f>IF(AND(B294="4x200", OR(AND(#REF!=#REF!, F294&lt;=#REF!), AND(#REF!=#REF!, F294&lt;=#REF!), AND(#REF!=#REF!, F294&lt;=#REF!), AND(#REF!=#REF!, F294&lt;=#REF!), AND(#REF!=#REF!, F294&lt;=#REF!))), "CR", " ")</f>
        <v>#REF!</v>
      </c>
      <c r="BB294" s="5" t="e">
        <f>IF(AND(B294="4x300", AND(#REF!=#REF!, F294&lt;=#REF!)), "CR", " ")</f>
        <v>#REF!</v>
      </c>
      <c r="BC294" s="5" t="e">
        <f>IF(AND(B294="4x400", OR(AND(#REF!=#REF!, F294&lt;=#REF!), AND(#REF!=#REF!, F294&lt;=#REF!), AND(#REF!=#REF!, F294&lt;=#REF!), AND(#REF!=#REF!, F294&lt;=#REF!))), "CR", " ")</f>
        <v>#REF!</v>
      </c>
      <c r="BD294" s="5" t="e">
        <f>IF(AND(B294="3x800", OR(AND(#REF!=#REF!, F294&lt;=#REF!), AND(#REF!=#REF!, F294&lt;=#REF!), AND(#REF!=#REF!, F294&lt;=#REF!))), "CR", " ")</f>
        <v>#REF!</v>
      </c>
      <c r="BE294" s="5" t="e">
        <f>IF(AND(B294="pentathlon", OR(AND(#REF!=#REF!, F294&gt;=#REF!), AND(#REF!=#REF!, F294&gt;=#REF!),AND(#REF!=#REF!, F294&gt;=#REF!),AND(#REF!=#REF!, F294&gt;=#REF!))), "CR", " ")</f>
        <v>#REF!</v>
      </c>
      <c r="BF294" s="5" t="e">
        <f>IF(AND(B294="heptathlon", OR(AND(#REF!=#REF!, F294&gt;=#REF!), AND(#REF!=#REF!, F294&gt;=#REF!))), "CR", " ")</f>
        <v>#REF!</v>
      </c>
      <c r="BG294" s="5" t="e">
        <f>IF(AND(B294="decathlon", OR(AND(#REF!=#REF!, F294&gt;=#REF!), AND(#REF!=#REF!, F294&gt;=#REF!),AND(#REF!=#REF!, F294&gt;=#REF!))), "CR", " ")</f>
        <v>#REF!</v>
      </c>
    </row>
    <row r="295" spans="1:59">
      <c r="B295" s="2" t="s">
        <v>2</v>
      </c>
      <c r="C295" s="1" t="s">
        <v>181</v>
      </c>
      <c r="D295" s="1" t="s">
        <v>33</v>
      </c>
      <c r="E295" s="6" t="s">
        <v>5</v>
      </c>
      <c r="F295" s="8">
        <v>4.58</v>
      </c>
      <c r="G295" s="10">
        <v>44738</v>
      </c>
      <c r="H295" s="1" t="s">
        <v>275</v>
      </c>
      <c r="I295" s="1" t="s">
        <v>177</v>
      </c>
    </row>
    <row r="296" spans="1:59" hidden="1">
      <c r="A296" s="1" t="e">
        <f>#REF!</f>
        <v>#REF!</v>
      </c>
      <c r="B296" s="2" t="s">
        <v>2</v>
      </c>
      <c r="C296" s="1" t="s">
        <v>321</v>
      </c>
      <c r="D296" s="1" t="s">
        <v>322</v>
      </c>
      <c r="E296" s="6" t="s">
        <v>7</v>
      </c>
      <c r="F296" s="8">
        <v>4.3</v>
      </c>
      <c r="G296" s="9">
        <v>44773</v>
      </c>
      <c r="H296" s="1" t="s">
        <v>155</v>
      </c>
      <c r="I296" s="1" t="s">
        <v>177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5"/>
      <c r="BA296" s="5"/>
      <c r="BB296" s="5"/>
      <c r="BC296" s="5"/>
      <c r="BD296" s="5"/>
      <c r="BE296" s="5"/>
      <c r="BF296" s="5"/>
      <c r="BG296" s="5"/>
    </row>
    <row r="297" spans="1:59" hidden="1">
      <c r="A297" s="1" t="e">
        <f>#REF!</f>
        <v>#REF!</v>
      </c>
      <c r="B297" s="2" t="s">
        <v>2</v>
      </c>
      <c r="C297" s="1" t="s">
        <v>80</v>
      </c>
      <c r="D297" s="1" t="s">
        <v>81</v>
      </c>
      <c r="E297" s="6" t="s">
        <v>7</v>
      </c>
      <c r="F297" s="8">
        <v>4.1500000000000004</v>
      </c>
      <c r="G297" s="9">
        <v>44738</v>
      </c>
      <c r="H297" s="1" t="s">
        <v>275</v>
      </c>
      <c r="I297" s="1" t="s">
        <v>177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5"/>
      <c r="BA297" s="5"/>
      <c r="BB297" s="5"/>
      <c r="BC297" s="5"/>
      <c r="BD297" s="5"/>
      <c r="BE297" s="5"/>
      <c r="BF297" s="5"/>
      <c r="BG297" s="5"/>
    </row>
    <row r="298" spans="1:59" hidden="1">
      <c r="B298" s="2" t="s">
        <v>2</v>
      </c>
      <c r="C298" s="1" t="s">
        <v>97</v>
      </c>
      <c r="D298" s="1" t="s">
        <v>98</v>
      </c>
      <c r="E298" s="6" t="s">
        <v>7</v>
      </c>
      <c r="F298" s="8">
        <v>3.96</v>
      </c>
      <c r="G298" s="10">
        <v>44703</v>
      </c>
      <c r="H298" s="2" t="s">
        <v>155</v>
      </c>
      <c r="I298" s="2" t="s">
        <v>177</v>
      </c>
      <c r="J298" s="2" t="s">
        <v>129</v>
      </c>
      <c r="K298" s="5" t="e">
        <f>IF(AND(B298=200, OR(AND(#REF!=#REF!, F298&lt;=#REF!), AND(#REF!=#REF!, F298&lt;=#REF!), AND(#REF!=#REF!, F298&lt;=#REF!), AND(#REF!=#REF!, F298&lt;=#REF!), AND(#REF!=#REF!, F298&lt;=#REF!))), "CR", " ")</f>
        <v>#REF!</v>
      </c>
      <c r="L298" s="5" t="e">
        <f>IF(AND(B298=300, OR(AND(#REF!=#REF!, F298&lt;=#REF!), AND(#REF!=#REF!, F298&lt;=#REF!))), "CR", " ")</f>
        <v>#REF!</v>
      </c>
      <c r="M298" s="5" t="e">
        <f>IF(AND(B298=400, OR(AND(#REF!=#REF!, F298&lt;=#REF!), AND(#REF!=#REF!, F298&lt;=#REF!), AND(#REF!=#REF!, F298&lt;=#REF!), AND(#REF!=#REF!, F298&lt;=#REF!))), "CR", " ")</f>
        <v>#REF!</v>
      </c>
      <c r="N298" s="5" t="e">
        <f>IF(AND(B298=800, OR(AND(#REF!=#REF!, F298&lt;=#REF!), AND(#REF!=#REF!, F298&lt;=#REF!), AND(#REF!=#REF!, F298&lt;=#REF!), AND(#REF!=#REF!, F298&lt;=#REF!), AND(#REF!=#REF!, F298&lt;=#REF!))), "CR", " ")</f>
        <v>#REF!</v>
      </c>
      <c r="O298" s="5" t="e">
        <f>IF(AND(B298=1000, OR(AND(#REF!=#REF!, F298&lt;=#REF!), AND(#REF!=#REF!, F298&lt;=#REF!))), "CR", " ")</f>
        <v>#REF!</v>
      </c>
      <c r="P298" s="5" t="e">
        <f>IF(AND(B298=1500, OR(AND(#REF!=#REF!, F298&lt;=#REF!), AND(#REF!=#REF!, F298&lt;=#REF!), AND(#REF!=#REF!, F298&lt;=#REF!), AND(#REF!=#REF!, F298&lt;=#REF!), AND(#REF!=#REF!, F298&lt;=#REF!))), "CR", " ")</f>
        <v>#REF!</v>
      </c>
      <c r="Q298" s="5" t="e">
        <f>IF(AND(B298="1600 (Mile)",OR(AND(#REF!=#REF!,F298&lt;=#REF!),AND(#REF!=#REF!,F298&lt;=#REF!),AND(#REF!=#REF!,F298&lt;=#REF!),AND(#REF!=#REF!,F298&lt;=#REF!))),"CR"," ")</f>
        <v>#REF!</v>
      </c>
      <c r="R298" s="5" t="e">
        <f>IF(AND(B298=3000, OR(AND(#REF!=#REF!, F298&lt;=#REF!), AND(#REF!=#REF!, F298&lt;=#REF!), AND(#REF!=#REF!, F298&lt;=#REF!), AND(#REF!=#REF!, F298&lt;=#REF!))), "CR", " ")</f>
        <v>#REF!</v>
      </c>
      <c r="S298" s="5" t="e">
        <f>IF(AND(B298=5000, OR(AND(#REF!=#REF!, F298&lt;=#REF!), AND(#REF!=#REF!, F298&lt;=#REF!))), "CR", " ")</f>
        <v>#REF!</v>
      </c>
      <c r="T298" s="4" t="e">
        <f>IF(AND(B298=10000, OR(AND(#REF!=#REF!, F298&lt;=#REF!), AND(#REF!=#REF!, F298&lt;=#REF!))), "CR", " ")</f>
        <v>#REF!</v>
      </c>
      <c r="U298" s="4" t="e">
        <f>IF(AND(B298="high jump", OR(AND(#REF!=#REF!, F298&gt;=#REF!), AND(#REF!=#REF!, F298&gt;=#REF!), AND(#REF!=#REF!, F298&gt;=#REF!), AND(#REF!=#REF!, F298&gt;=#REF!), AND(#REF!=#REF!, F298&gt;=#REF!))), "CR", " ")</f>
        <v>#REF!</v>
      </c>
      <c r="V298" s="4" t="e">
        <f>IF(AND(B298="long jump", OR(AND(#REF!=#REF!, F298&gt;=#REF!), AND(#REF!=#REF!, F298&gt;=#REF!), AND(#REF!=#REF!, F298&gt;=#REF!), AND(#REF!=#REF!, F298&gt;=#REF!), AND(#REF!=#REF!, F298&gt;=#REF!))), "CR", " ")</f>
        <v>#REF!</v>
      </c>
      <c r="W298" s="4" t="e">
        <f>IF(AND(B298="triple jump", OR(AND(#REF!=#REF!, F298&gt;=#REF!), AND(#REF!=#REF!, F298&gt;=#REF!), AND(#REF!=#REF!, F298&gt;=#REF!), AND(#REF!=#REF!, F298&gt;=#REF!), AND(#REF!=#REF!, F298&gt;=#REF!))), "CR", " ")</f>
        <v>#REF!</v>
      </c>
      <c r="X298" s="4" t="e">
        <f>IF(AND(B298="pole vault", OR(AND(#REF!=#REF!, F298&gt;=#REF!), AND(#REF!=#REF!, F298&gt;=#REF!), AND(#REF!=#REF!, F298&gt;=#REF!), AND(#REF!=#REF!, F298&gt;=#REF!), AND(#REF!=#REF!, F298&gt;=#REF!))), "CR", " ")</f>
        <v>#REF!</v>
      </c>
      <c r="Y298" s="4" t="e">
        <f>IF(AND(B298="discus 1",#REF! =#REF!, F298&gt;=#REF!), "CR", " ")</f>
        <v>#REF!</v>
      </c>
      <c r="Z298" s="4" t="e">
        <f>IF(AND(B298="discus 1.25",#REF! =#REF!, F298&gt;=#REF!), "CR", " ")</f>
        <v>#REF!</v>
      </c>
      <c r="AA298" s="4" t="e">
        <f>IF(AND(B298="discus 1.5",#REF! =#REF!, F298&gt;=#REF!), "CR", " ")</f>
        <v>#REF!</v>
      </c>
      <c r="AB298" s="4" t="e">
        <f>IF(AND(B298="discus 1.75",#REF! =#REF!, F298&gt;=#REF!), "CR", " ")</f>
        <v>#REF!</v>
      </c>
      <c r="AC298" s="4" t="e">
        <f>IF(AND(B298="discus 2",#REF! =#REF!, F298&gt;=#REF!), "CR", " ")</f>
        <v>#REF!</v>
      </c>
      <c r="AD298" s="4" t="e">
        <f>IF(AND(B298="hammer 4",#REF! =#REF!, F298&gt;=#REF!), "CR", " ")</f>
        <v>#REF!</v>
      </c>
      <c r="AE298" s="4" t="e">
        <f>IF(AND(B298="hammer 5",#REF! =#REF!, F298&gt;=#REF!), "CR", " ")</f>
        <v>#REF!</v>
      </c>
      <c r="AF298" s="4" t="e">
        <f>IF(AND(B298="hammer 6",#REF! =#REF!, F298&gt;=#REF!), "CR", " ")</f>
        <v>#REF!</v>
      </c>
      <c r="AG298" s="4" t="e">
        <f>IF(AND(B298="hammer 7.26",#REF! =#REF!, F298&gt;=#REF!), "CR", " ")</f>
        <v>#REF!</v>
      </c>
      <c r="AH298" s="4" t="e">
        <f>IF(AND(B298="javelin 400",#REF! =#REF!, F298&gt;=#REF!), "CR", " ")</f>
        <v>#REF!</v>
      </c>
      <c r="AI298" s="4" t="e">
        <f>IF(AND(B298="javelin 600",#REF! =#REF!, F298&gt;=#REF!), "CR", " ")</f>
        <v>#REF!</v>
      </c>
      <c r="AJ298" s="4" t="e">
        <f>IF(AND(B298="javelin 700",#REF! =#REF!, F298&gt;=#REF!), "CR", " ")</f>
        <v>#REF!</v>
      </c>
      <c r="AK298" s="4" t="e">
        <f>IF(AND(B298="javelin 800", OR(AND(#REF!=#REF!, F298&gt;=#REF!), AND(#REF!=#REF!, F298&gt;=#REF!))), "CR", " ")</f>
        <v>#REF!</v>
      </c>
      <c r="AL298" s="4" t="e">
        <f>IF(AND(B298="shot 3",#REF! =#REF!, F298&gt;=#REF!), "CR", " ")</f>
        <v>#REF!</v>
      </c>
      <c r="AM298" s="4" t="e">
        <f>IF(AND(B298="shot 4",#REF! =#REF!, F298&gt;=#REF!), "CR", " ")</f>
        <v>#REF!</v>
      </c>
      <c r="AN298" s="4" t="e">
        <f>IF(AND(B298="shot 5",#REF! =#REF!, F298&gt;=#REF!), "CR", " ")</f>
        <v>#REF!</v>
      </c>
      <c r="AO298" s="4" t="e">
        <f>IF(AND(B298="shot 6",#REF! =#REF!, F298&gt;=#REF!), "CR", " ")</f>
        <v>#REF!</v>
      </c>
      <c r="AP298" s="4" t="e">
        <f>IF(AND(B298="shot 7.26",#REF! =#REF!, F298&gt;=#REF!), "CR", " ")</f>
        <v>#REF!</v>
      </c>
      <c r="AQ298" s="4" t="e">
        <f>IF(AND(B298="60H",OR(AND(#REF!=#REF!,F298&lt;=#REF!),AND(#REF!=#REF!,F298&lt;=#REF!),AND(#REF!=#REF!,F298&lt;=#REF!),AND(#REF!=#REF!,F298&lt;=#REF!),AND(#REF!=#REF!,F298&lt;=#REF!))),"CR"," ")</f>
        <v>#REF!</v>
      </c>
      <c r="AR298" s="4" t="e">
        <f>IF(AND(B298="75H", AND(#REF!=#REF!, F298&lt;=#REF!)), "CR", " ")</f>
        <v>#REF!</v>
      </c>
      <c r="AS298" s="4" t="e">
        <f>IF(AND(B298="80H", AND(#REF!=#REF!, F298&lt;=#REF!)), "CR", " ")</f>
        <v>#REF!</v>
      </c>
      <c r="AT298" s="4" t="e">
        <f>IF(AND(B298="100H", AND(#REF!=#REF!, F298&lt;=#REF!)), "CR", " ")</f>
        <v>#REF!</v>
      </c>
      <c r="AU298" s="4" t="e">
        <f>IF(AND(B298="110H", OR(AND(#REF!=#REF!, F298&lt;=#REF!), AND(#REF!=#REF!, F298&lt;=#REF!))), "CR", " ")</f>
        <v>#REF!</v>
      </c>
      <c r="AV298" s="4" t="e">
        <f>IF(AND(B298="400H", OR(AND(#REF!=#REF!, F298&lt;=#REF!), AND(#REF!=#REF!, F298&lt;=#REF!), AND(#REF!=#REF!, F298&lt;=#REF!), AND(#REF!=#REF!, F298&lt;=#REF!))), "CR", " ")</f>
        <v>#REF!</v>
      </c>
      <c r="AW298" s="4" t="e">
        <f>IF(AND(B298="1500SC", AND(#REF!=#REF!, F298&lt;=#REF!)), "CR", " ")</f>
        <v>#REF!</v>
      </c>
      <c r="AX298" s="4" t="e">
        <f>IF(AND(B298="2000SC", OR(AND(#REF!=#REF!, F298&lt;=#REF!), AND(#REF!=#REF!, F298&lt;=#REF!))), "CR", " ")</f>
        <v>#REF!</v>
      </c>
      <c r="AY298" s="4" t="e">
        <f>IF(AND(B298="3000SC", OR(AND(#REF!=#REF!, F298&lt;=#REF!), AND(#REF!=#REF!, F298&lt;=#REF!))), "CR", " ")</f>
        <v>#REF!</v>
      </c>
      <c r="AZ298" s="5" t="e">
        <f>IF(AND(B298="4x100", OR(AND(#REF!=#REF!, F298&lt;=#REF!), AND(#REF!=#REF!, F298&lt;=#REF!), AND(#REF!=#REF!, F298&lt;=#REF!), AND(#REF!=#REF!, F298&lt;=#REF!), AND(#REF!=#REF!, F298&lt;=#REF!))), "CR", " ")</f>
        <v>#REF!</v>
      </c>
      <c r="BA298" s="5" t="e">
        <f>IF(AND(B298="4x200", OR(AND(#REF!=#REF!, F298&lt;=#REF!), AND(#REF!=#REF!, F298&lt;=#REF!), AND(#REF!=#REF!, F298&lt;=#REF!), AND(#REF!=#REF!, F298&lt;=#REF!), AND(#REF!=#REF!, F298&lt;=#REF!))), "CR", " ")</f>
        <v>#REF!</v>
      </c>
      <c r="BB298" s="5" t="e">
        <f>IF(AND(B298="4x300", AND(#REF!=#REF!, F298&lt;=#REF!)), "CR", " ")</f>
        <v>#REF!</v>
      </c>
      <c r="BC298" s="5" t="e">
        <f>IF(AND(B298="4x400", OR(AND(#REF!=#REF!, F298&lt;=#REF!), AND(#REF!=#REF!, F298&lt;=#REF!), AND(#REF!=#REF!, F298&lt;=#REF!), AND(#REF!=#REF!, F298&lt;=#REF!))), "CR", " ")</f>
        <v>#REF!</v>
      </c>
      <c r="BD298" s="5" t="e">
        <f>IF(AND(B298="3x800", OR(AND(#REF!=#REF!, F298&lt;=#REF!), AND(#REF!=#REF!, F298&lt;=#REF!), AND(#REF!=#REF!, F298&lt;=#REF!))), "CR", " ")</f>
        <v>#REF!</v>
      </c>
      <c r="BE298" s="5" t="e">
        <f>IF(AND(B298="pentathlon", OR(AND(#REF!=#REF!, F298&gt;=#REF!), AND(#REF!=#REF!, F298&gt;=#REF!),AND(#REF!=#REF!, F298&gt;=#REF!),AND(#REF!=#REF!, F298&gt;=#REF!))), "CR", " ")</f>
        <v>#REF!</v>
      </c>
      <c r="BF298" s="5" t="e">
        <f>IF(AND(B298="heptathlon", OR(AND(#REF!=#REF!, F298&gt;=#REF!), AND(#REF!=#REF!, F298&gt;=#REF!))), "CR", " ")</f>
        <v>#REF!</v>
      </c>
      <c r="BG298" s="5" t="e">
        <f>IF(AND(B298="decathlon", OR(AND(#REF!=#REF!, F298&gt;=#REF!), AND(#REF!=#REF!, F298&gt;=#REF!),AND(#REF!=#REF!, F298&gt;=#REF!))), "CR", " ")</f>
        <v>#REF!</v>
      </c>
    </row>
    <row r="299" spans="1:59">
      <c r="B299" s="2" t="s">
        <v>2</v>
      </c>
      <c r="C299" s="1" t="s">
        <v>331</v>
      </c>
      <c r="D299" s="1" t="s">
        <v>104</v>
      </c>
      <c r="E299" s="6" t="s">
        <v>5</v>
      </c>
      <c r="F299" s="8">
        <v>3.68</v>
      </c>
      <c r="G299" s="10">
        <v>44780</v>
      </c>
      <c r="H299" s="1" t="s">
        <v>155</v>
      </c>
      <c r="I299" s="2" t="s">
        <v>189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5"/>
      <c r="BA299" s="5"/>
      <c r="BB299" s="5"/>
      <c r="BC299" s="5"/>
      <c r="BD299" s="5"/>
      <c r="BE299" s="5"/>
      <c r="BF299" s="5"/>
      <c r="BG299" s="5"/>
    </row>
    <row r="300" spans="1:59" hidden="1">
      <c r="A300" s="1" t="e">
        <f>#REF!</f>
        <v>#REF!</v>
      </c>
      <c r="B300" s="2" t="s">
        <v>2</v>
      </c>
      <c r="C300" s="1" t="s">
        <v>75</v>
      </c>
      <c r="D300" s="1" t="s">
        <v>76</v>
      </c>
      <c r="E300" s="6" t="s">
        <v>7</v>
      </c>
      <c r="F300" s="8">
        <v>3.44</v>
      </c>
      <c r="G300" s="9">
        <v>44682</v>
      </c>
      <c r="H300" s="1" t="s">
        <v>155</v>
      </c>
      <c r="I300" s="1" t="s">
        <v>177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5"/>
      <c r="BA300" s="5"/>
      <c r="BB300" s="5"/>
      <c r="BC300" s="5"/>
      <c r="BD300" s="5"/>
      <c r="BE300" s="5"/>
      <c r="BF300" s="5"/>
      <c r="BG300" s="5"/>
    </row>
    <row r="301" spans="1:59" hidden="1">
      <c r="A301" s="1" t="e">
        <f>#REF!</f>
        <v>#REF!</v>
      </c>
      <c r="B301" s="2" t="s">
        <v>2</v>
      </c>
      <c r="C301" s="1" t="s">
        <v>132</v>
      </c>
      <c r="D301" s="1" t="s">
        <v>133</v>
      </c>
      <c r="E301" s="6" t="s">
        <v>7</v>
      </c>
      <c r="F301" s="8">
        <v>3.22</v>
      </c>
      <c r="G301" s="10">
        <v>44661</v>
      </c>
      <c r="H301" s="2" t="s">
        <v>128</v>
      </c>
      <c r="I301" s="2" t="s">
        <v>129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5"/>
      <c r="BA301" s="5"/>
      <c r="BB301" s="5"/>
      <c r="BC301" s="5"/>
      <c r="BD301" s="5"/>
      <c r="BE301" s="5"/>
      <c r="BF301" s="5"/>
      <c r="BG301" s="5"/>
    </row>
    <row r="302" spans="1:59" hidden="1">
      <c r="A302" s="1" t="e">
        <f>#REF!</f>
        <v>#REF!</v>
      </c>
      <c r="B302" s="2" t="s">
        <v>2</v>
      </c>
      <c r="C302" s="1" t="s">
        <v>126</v>
      </c>
      <c r="D302" s="1" t="s">
        <v>127</v>
      </c>
      <c r="E302" s="6" t="s">
        <v>10</v>
      </c>
      <c r="F302" s="8">
        <v>3.18</v>
      </c>
      <c r="G302" s="10">
        <v>44661</v>
      </c>
      <c r="H302" s="2" t="s">
        <v>128</v>
      </c>
      <c r="I302" s="2" t="s">
        <v>129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5"/>
      <c r="BA302" s="5"/>
      <c r="BB302" s="5"/>
      <c r="BC302" s="5"/>
      <c r="BD302" s="5"/>
      <c r="BE302" s="5"/>
      <c r="BF302" s="5"/>
      <c r="BG302" s="5"/>
    </row>
    <row r="303" spans="1:59" hidden="1">
      <c r="B303" s="2" t="s">
        <v>2</v>
      </c>
      <c r="C303" s="1" t="s">
        <v>134</v>
      </c>
      <c r="D303" s="1" t="s">
        <v>135</v>
      </c>
      <c r="E303" s="6" t="s">
        <v>7</v>
      </c>
      <c r="F303" s="8">
        <v>3.06</v>
      </c>
      <c r="G303" s="10">
        <v>44661</v>
      </c>
      <c r="H303" s="2" t="s">
        <v>128</v>
      </c>
      <c r="I303" s="2" t="s">
        <v>129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5"/>
      <c r="BA303" s="5"/>
      <c r="BB303" s="5"/>
      <c r="BC303" s="5"/>
      <c r="BD303" s="5"/>
      <c r="BE303" s="5"/>
      <c r="BF303" s="5"/>
      <c r="BG303" s="5"/>
    </row>
    <row r="304" spans="1:59" hidden="1">
      <c r="A304" s="1" t="e">
        <f>#REF!</f>
        <v>#REF!</v>
      </c>
      <c r="B304" s="2" t="s">
        <v>2</v>
      </c>
      <c r="C304" s="1" t="s">
        <v>68</v>
      </c>
      <c r="D304" s="1" t="s">
        <v>137</v>
      </c>
      <c r="E304" s="6" t="s">
        <v>10</v>
      </c>
      <c r="F304" s="8">
        <v>3.06</v>
      </c>
      <c r="G304" s="10">
        <v>44688</v>
      </c>
      <c r="H304" s="2" t="s">
        <v>128</v>
      </c>
      <c r="I304" s="2" t="s">
        <v>189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5"/>
      <c r="BA304" s="5"/>
      <c r="BB304" s="5"/>
      <c r="BC304" s="5"/>
      <c r="BD304" s="5"/>
      <c r="BE304" s="5"/>
      <c r="BF304" s="5"/>
      <c r="BG304" s="5"/>
    </row>
    <row r="305" spans="2:61" hidden="1">
      <c r="B305" s="20"/>
      <c r="C305" s="21"/>
      <c r="D305" s="21"/>
      <c r="E305" s="22"/>
      <c r="F305" s="23"/>
      <c r="G305" s="24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</row>
    <row r="306" spans="2:61" hidden="1">
      <c r="B306" s="2" t="s">
        <v>122</v>
      </c>
      <c r="C306" s="1" t="s">
        <v>65</v>
      </c>
      <c r="D306" s="1" t="s">
        <v>31</v>
      </c>
      <c r="E306" s="6" t="s">
        <v>4</v>
      </c>
      <c r="F306" s="8">
        <v>4.5999999999999996</v>
      </c>
      <c r="G306" s="10">
        <v>44737</v>
      </c>
      <c r="H306" s="1" t="s">
        <v>207</v>
      </c>
      <c r="I306" s="1" t="s">
        <v>391</v>
      </c>
    </row>
    <row r="307" spans="2:61" hidden="1">
      <c r="B307" s="2" t="s">
        <v>122</v>
      </c>
      <c r="C307" s="1" t="s">
        <v>263</v>
      </c>
      <c r="D307" s="1" t="s">
        <v>264</v>
      </c>
      <c r="E307" s="6" t="s">
        <v>4</v>
      </c>
      <c r="F307" s="8">
        <v>3.9</v>
      </c>
      <c r="G307" s="10">
        <v>44783</v>
      </c>
      <c r="H307" s="1" t="s">
        <v>360</v>
      </c>
      <c r="I307" s="1" t="s">
        <v>165</v>
      </c>
    </row>
    <row r="308" spans="2:61" hidden="1">
      <c r="B308" s="2" t="s">
        <v>122</v>
      </c>
      <c r="C308" s="1" t="s">
        <v>41</v>
      </c>
      <c r="D308" s="1" t="s">
        <v>16</v>
      </c>
      <c r="E308" s="6" t="s">
        <v>6</v>
      </c>
      <c r="F308" s="8">
        <v>3.8</v>
      </c>
      <c r="G308" s="10">
        <v>44674</v>
      </c>
      <c r="H308" s="1" t="s">
        <v>155</v>
      </c>
      <c r="I308" s="1" t="s">
        <v>161</v>
      </c>
      <c r="J308" s="5" t="e">
        <f>IF(AND(B308=100, OR(AND(#REF!=#REF!, F308&lt;=#REF!), AND(#REF!=#REF!, F308&lt;=#REF!), AND(#REF!=#REF!, F308&lt;=#REF!), AND(#REF!=#REF!, F308&lt;=#REF!), AND(#REF!=#REF!, F308&lt;=#REF!))), "CR", " ")</f>
        <v>#REF!</v>
      </c>
      <c r="K308" s="5" t="e">
        <f>IF(AND(B308=200, OR(AND(#REF!=#REF!, F308&lt;=#REF!), AND(#REF!=#REF!, F308&lt;=#REF!), AND(#REF!=#REF!, F308&lt;=#REF!), AND(#REF!=#REF!, F308&lt;=#REF!), AND(#REF!=#REF!, F308&lt;=#REF!))), "CR", " ")</f>
        <v>#REF!</v>
      </c>
      <c r="L308" s="5" t="e">
        <f>IF(AND(B308=300, OR(AND(#REF!=#REF!, F308&lt;=#REF!), AND(#REF!=#REF!, F308&lt;=#REF!))), "CR", " ")</f>
        <v>#REF!</v>
      </c>
      <c r="M308" s="5" t="e">
        <f>IF(AND(B308=400, OR(AND(#REF!=#REF!, F308&lt;=#REF!), AND(#REF!=#REF!, F308&lt;=#REF!), AND(#REF!=#REF!, F308&lt;=#REF!), AND(#REF!=#REF!, F308&lt;=#REF!))), "CR", " ")</f>
        <v>#REF!</v>
      </c>
      <c r="N308" s="5" t="e">
        <f>IF(AND(B308=800, OR(AND(#REF!=#REF!, F308&lt;=#REF!), AND(#REF!=#REF!, F308&lt;=#REF!), AND(#REF!=#REF!, F308&lt;=#REF!), AND(#REF!=#REF!, F308&lt;=#REF!), AND(#REF!=#REF!, F308&lt;=#REF!))), "CR", " ")</f>
        <v>#REF!</v>
      </c>
      <c r="O308" s="5" t="e">
        <f>IF(AND(B308=1000, OR(AND(#REF!=#REF!, F308&lt;=#REF!), AND(#REF!=#REF!, F308&lt;=#REF!))), "CR", " ")</f>
        <v>#REF!</v>
      </c>
      <c r="P308" s="5" t="e">
        <f>IF(AND(B308=1500, OR(AND(#REF!=#REF!, F308&lt;=#REF!), AND(#REF!=#REF!, F308&lt;=#REF!), AND(#REF!=#REF!, F308&lt;=#REF!), AND(#REF!=#REF!, F308&lt;=#REF!), AND(#REF!=#REF!, F308&lt;=#REF!))), "CR", " ")</f>
        <v>#REF!</v>
      </c>
      <c r="Q308" s="5" t="e">
        <f>IF(AND(B308="1600 (Mile)",OR(AND(#REF!=#REF!,F308&lt;=#REF!),AND(#REF!=#REF!,F308&lt;=#REF!),AND(#REF!=#REF!,F308&lt;=#REF!),AND(#REF!=#REF!,F308&lt;=#REF!))),"CR"," ")</f>
        <v>#REF!</v>
      </c>
      <c r="R308" s="5" t="e">
        <f>IF(AND(B308=3000, OR(AND(#REF!=#REF!, F308&lt;=#REF!), AND(#REF!=#REF!, F308&lt;=#REF!), AND(#REF!=#REF!, F308&lt;=#REF!), AND(#REF!=#REF!, F308&lt;=#REF!))), "CR", " ")</f>
        <v>#REF!</v>
      </c>
      <c r="S308" s="5" t="e">
        <f>IF(AND(B308=5000, OR(AND(#REF!=#REF!, F308&lt;=#REF!), AND(#REF!=#REF!, F308&lt;=#REF!))), "CR", " ")</f>
        <v>#REF!</v>
      </c>
      <c r="T308" s="4" t="e">
        <f>IF(AND(B308=10000, OR(AND(#REF!=#REF!, F308&lt;=#REF!), AND(#REF!=#REF!, F308&lt;=#REF!))), "CR", " ")</f>
        <v>#REF!</v>
      </c>
      <c r="U308" s="4" t="e">
        <f>IF(AND(B308="high jump", OR(AND(#REF!=#REF!, F308&gt;=#REF!), AND(#REF!=#REF!, F308&gt;=#REF!), AND(#REF!=#REF!, F308&gt;=#REF!), AND(#REF!=#REF!, F308&gt;=#REF!), AND(#REF!=#REF!, F308&gt;=#REF!))), "CR", " ")</f>
        <v>#REF!</v>
      </c>
      <c r="V308" s="4" t="e">
        <f>IF(AND(B308="long jump", OR(AND(#REF!=#REF!, F308&gt;=#REF!), AND(#REF!=#REF!, F308&gt;=#REF!), AND(#REF!=#REF!, F308&gt;=#REF!), AND(#REF!=#REF!, F308&gt;=#REF!), AND(#REF!=#REF!, F308&gt;=#REF!))), "CR", " ")</f>
        <v>#REF!</v>
      </c>
      <c r="W308" s="4" t="e">
        <f>IF(AND(B308="triple jump", OR(AND(#REF!=#REF!, F308&gt;=#REF!), AND(#REF!=#REF!, F308&gt;=#REF!), AND(#REF!=#REF!, F308&gt;=#REF!), AND(#REF!=#REF!, F308&gt;=#REF!), AND(#REF!=#REF!, F308&gt;=#REF!))), "CR", " ")</f>
        <v>#REF!</v>
      </c>
      <c r="X308" s="4" t="e">
        <f>IF(AND(B308="pole vault", OR(AND(#REF!=#REF!, F308&gt;=#REF!), AND(#REF!=#REF!, F308&gt;=#REF!), AND(#REF!=#REF!, F308&gt;=#REF!), AND(#REF!=#REF!, F308&gt;=#REF!), AND(#REF!=#REF!, F308&gt;=#REF!))), "CR", " ")</f>
        <v>#REF!</v>
      </c>
      <c r="Y308" s="4" t="e">
        <f>IF(AND(B308="discus 1",#REF! =#REF!, F308&gt;=#REF!), "CR", " ")</f>
        <v>#REF!</v>
      </c>
      <c r="Z308" s="4" t="e">
        <f>IF(AND(B308="discus 1.25",#REF! =#REF!, F308&gt;=#REF!), "CR", " ")</f>
        <v>#REF!</v>
      </c>
      <c r="AA308" s="4" t="e">
        <f>IF(AND(B308="discus 1.5",#REF! =#REF!, F308&gt;=#REF!), "CR", " ")</f>
        <v>#REF!</v>
      </c>
      <c r="AB308" s="4" t="e">
        <f>IF(AND(B308="discus 1.75",#REF! =#REF!, F308&gt;=#REF!), "CR", " ")</f>
        <v>#REF!</v>
      </c>
      <c r="AC308" s="4" t="e">
        <f>IF(AND(B308="discus 2",#REF! =#REF!, F308&gt;=#REF!), "CR", " ")</f>
        <v>#REF!</v>
      </c>
      <c r="AD308" s="4" t="e">
        <f>IF(AND(B308="hammer 4",#REF! =#REF!, F308&gt;=#REF!), "CR", " ")</f>
        <v>#REF!</v>
      </c>
      <c r="AE308" s="4" t="e">
        <f>IF(AND(B308="hammer 5",#REF! =#REF!, F308&gt;=#REF!), "CR", " ")</f>
        <v>#REF!</v>
      </c>
      <c r="AF308" s="4" t="e">
        <f>IF(AND(B308="hammer 6",#REF! =#REF!, F308&gt;=#REF!), "CR", " ")</f>
        <v>#REF!</v>
      </c>
      <c r="AG308" s="4" t="e">
        <f>IF(AND(B308="hammer 7.26",#REF! =#REF!, F308&gt;=#REF!), "CR", " ")</f>
        <v>#REF!</v>
      </c>
      <c r="AH308" s="4" t="e">
        <f>IF(AND(B308="javelin 400",#REF! =#REF!, F308&gt;=#REF!), "CR", " ")</f>
        <v>#REF!</v>
      </c>
      <c r="AI308" s="4" t="e">
        <f>IF(AND(B308="javelin 600",#REF! =#REF!, F308&gt;=#REF!), "CR", " ")</f>
        <v>#REF!</v>
      </c>
      <c r="AJ308" s="4" t="e">
        <f>IF(AND(B308="javelin 700",#REF! =#REF!, F308&gt;=#REF!), "CR", " ")</f>
        <v>#REF!</v>
      </c>
      <c r="AK308" s="4" t="e">
        <f>IF(AND(B308="javelin 800", OR(AND(#REF!=#REF!, F308&gt;=#REF!), AND(#REF!=#REF!, F308&gt;=#REF!))), "CR", " ")</f>
        <v>#REF!</v>
      </c>
      <c r="AL308" s="4" t="e">
        <f>IF(AND(B308="shot 3",#REF! =#REF!, F308&gt;=#REF!), "CR", " ")</f>
        <v>#REF!</v>
      </c>
      <c r="AM308" s="4" t="e">
        <f>IF(AND(B308="shot 4",#REF! =#REF!, F308&gt;=#REF!), "CR", " ")</f>
        <v>#REF!</v>
      </c>
      <c r="AN308" s="4" t="e">
        <f>IF(AND(B308="shot 5",#REF! =#REF!, F308&gt;=#REF!), "CR", " ")</f>
        <v>#REF!</v>
      </c>
      <c r="AO308" s="4" t="e">
        <f>IF(AND(B308="shot 6",#REF! =#REF!, F308&gt;=#REF!), "CR", " ")</f>
        <v>#REF!</v>
      </c>
      <c r="AP308" s="4" t="e">
        <f>IF(AND(B308="shot 7.26",#REF! =#REF!, F308&gt;=#REF!), "CR", " ")</f>
        <v>#REF!</v>
      </c>
      <c r="AQ308" s="4" t="e">
        <f>IF(AND(B308="60H",OR(AND(#REF!=#REF!,F308&lt;=#REF!),AND(#REF!=#REF!,F308&lt;=#REF!),AND(#REF!=#REF!,F308&lt;=#REF!),AND(#REF!=#REF!,F308&lt;=#REF!),AND(#REF!=#REF!,F308&lt;=#REF!))),"CR"," ")</f>
        <v>#REF!</v>
      </c>
      <c r="AR308" s="4" t="e">
        <f>IF(AND(B308="75H", AND(#REF!=#REF!, F308&lt;=#REF!)), "CR", " ")</f>
        <v>#REF!</v>
      </c>
      <c r="AS308" s="4" t="e">
        <f>IF(AND(B308="80H", AND(#REF!=#REF!, F308&lt;=#REF!)), "CR", " ")</f>
        <v>#REF!</v>
      </c>
      <c r="AT308" s="4" t="e">
        <f>IF(AND(B308="100H", AND(#REF!=#REF!, F308&lt;=#REF!)), "CR", " ")</f>
        <v>#REF!</v>
      </c>
      <c r="AU308" s="4" t="e">
        <f>IF(AND(B308="110H", OR(AND(#REF!=#REF!, F308&lt;=#REF!), AND(#REF!=#REF!, F308&lt;=#REF!))), "CR", " ")</f>
        <v>#REF!</v>
      </c>
      <c r="AV308" s="4" t="e">
        <f>IF(AND(B308="400H", OR(AND(#REF!=#REF!, F308&lt;=#REF!), AND(#REF!=#REF!, F308&lt;=#REF!), AND(#REF!=#REF!, F308&lt;=#REF!), AND(#REF!=#REF!, F308&lt;=#REF!))), "CR", " ")</f>
        <v>#REF!</v>
      </c>
      <c r="AW308" s="4" t="e">
        <f>IF(AND(B308="1500SC", AND(#REF!=#REF!, F308&lt;=#REF!)), "CR", " ")</f>
        <v>#REF!</v>
      </c>
      <c r="AX308" s="4" t="e">
        <f>IF(AND(B308="2000SC", OR(AND(#REF!=#REF!, F308&lt;=#REF!), AND(#REF!=#REF!, F308&lt;=#REF!))), "CR", " ")</f>
        <v>#REF!</v>
      </c>
      <c r="AY308" s="4" t="e">
        <f>IF(AND(B308="3000SC", OR(AND(#REF!=#REF!, F308&lt;=#REF!), AND(#REF!=#REF!, F308&lt;=#REF!))), "CR", " ")</f>
        <v>#REF!</v>
      </c>
      <c r="AZ308" s="5" t="e">
        <f>IF(AND(B308="4x100", OR(AND(#REF!=#REF!, F308&lt;=#REF!), AND(#REF!=#REF!, F308&lt;=#REF!), AND(#REF!=#REF!, F308&lt;=#REF!), AND(#REF!=#REF!, F308&lt;=#REF!), AND(#REF!=#REF!, F308&lt;=#REF!))), "CR", " ")</f>
        <v>#REF!</v>
      </c>
      <c r="BA308" s="5" t="e">
        <f>IF(AND(B308="4x200", OR(AND(#REF!=#REF!, F308&lt;=#REF!), AND(#REF!=#REF!, F308&lt;=#REF!), AND(#REF!=#REF!, F308&lt;=#REF!), AND(#REF!=#REF!, F308&lt;=#REF!), AND(#REF!=#REF!, F308&lt;=#REF!))), "CR", " ")</f>
        <v>#REF!</v>
      </c>
      <c r="BB308" s="5" t="e">
        <f>IF(AND(B308="4x300", AND(#REF!=#REF!, F308&lt;=#REF!)), "CR", " ")</f>
        <v>#REF!</v>
      </c>
      <c r="BC308" s="5" t="e">
        <f>IF(AND(B308="4x400", OR(AND(#REF!=#REF!, F308&lt;=#REF!), AND(#REF!=#REF!, F308&lt;=#REF!), AND(#REF!=#REF!, F308&lt;=#REF!), AND(#REF!=#REF!, F308&lt;=#REF!))), "CR", " ")</f>
        <v>#REF!</v>
      </c>
      <c r="BD308" s="5" t="e">
        <f>IF(AND(B308="3x800", OR(AND(#REF!=#REF!, F308&lt;=#REF!), AND(#REF!=#REF!, F308&lt;=#REF!), AND(#REF!=#REF!, F308&lt;=#REF!))), "CR", " ")</f>
        <v>#REF!</v>
      </c>
      <c r="BE308" s="5" t="e">
        <f>IF(AND(B308="pentathlon", OR(AND(#REF!=#REF!, F308&gt;=#REF!), AND(#REF!=#REF!, F308&gt;=#REF!),AND(#REF!=#REF!, F308&gt;=#REF!),AND(#REF!=#REF!, F308&gt;=#REF!))), "CR", " ")</f>
        <v>#REF!</v>
      </c>
      <c r="BF308" s="5" t="e">
        <f>IF(AND(B308="heptathlon", OR(AND(#REF!=#REF!, F308&gt;=#REF!), AND(#REF!=#REF!, F308&gt;=#REF!))), "CR", " ")</f>
        <v>#REF!</v>
      </c>
      <c r="BG308" s="5" t="e">
        <f>IF(AND(B308="decathlon", OR(AND(#REF!=#REF!, F308&gt;=#REF!), AND(#REF!=#REF!, F308&gt;=#REF!),AND(#REF!=#REF!, F308&gt;=#REF!))), "CR", " ")</f>
        <v>#REF!</v>
      </c>
    </row>
    <row r="309" spans="2:61">
      <c r="B309" s="2" t="s">
        <v>122</v>
      </c>
      <c r="C309" s="1" t="s">
        <v>181</v>
      </c>
      <c r="D309" s="1" t="s">
        <v>33</v>
      </c>
      <c r="E309" s="6" t="s">
        <v>5</v>
      </c>
      <c r="F309" s="8">
        <v>2.2999999999999998</v>
      </c>
      <c r="G309" s="10">
        <v>44703</v>
      </c>
      <c r="H309" s="1" t="s">
        <v>164</v>
      </c>
      <c r="I309" s="1" t="s">
        <v>165</v>
      </c>
    </row>
    <row r="310" spans="2:61" hidden="1">
      <c r="B310" s="20"/>
      <c r="C310" s="21"/>
      <c r="D310" s="21"/>
      <c r="E310" s="22"/>
      <c r="F310" s="23"/>
      <c r="G310" s="24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</row>
    <row r="311" spans="2:61" hidden="1">
      <c r="B311" s="2" t="s">
        <v>365</v>
      </c>
      <c r="C311" s="1" t="s">
        <v>68</v>
      </c>
      <c r="D311" s="1" t="s">
        <v>137</v>
      </c>
      <c r="E311" s="6" t="s">
        <v>10</v>
      </c>
      <c r="F311" s="8">
        <v>4.8899999999999997</v>
      </c>
      <c r="G311" s="10">
        <v>44806</v>
      </c>
      <c r="H311" s="2" t="s">
        <v>128</v>
      </c>
      <c r="I311" s="2" t="s">
        <v>165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5"/>
      <c r="BA311" s="5"/>
      <c r="BB311" s="5"/>
      <c r="BC311" s="5"/>
      <c r="BD311" s="5"/>
      <c r="BE311" s="5"/>
      <c r="BF311" s="5"/>
      <c r="BG311" s="5"/>
    </row>
    <row r="312" spans="2:61" hidden="1">
      <c r="B312" s="2" t="s">
        <v>365</v>
      </c>
      <c r="C312" s="1" t="s">
        <v>39</v>
      </c>
      <c r="D312" s="1" t="s">
        <v>127</v>
      </c>
      <c r="E312" s="6" t="s">
        <v>10</v>
      </c>
      <c r="F312" s="8">
        <v>3.98</v>
      </c>
      <c r="G312" s="10">
        <v>44724</v>
      </c>
      <c r="H312" s="2" t="s">
        <v>128</v>
      </c>
      <c r="I312" s="2" t="s">
        <v>189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5"/>
      <c r="BA312" s="5"/>
      <c r="BB312" s="5"/>
      <c r="BC312" s="5"/>
      <c r="BD312" s="5"/>
      <c r="BE312" s="5"/>
      <c r="BF312" s="5"/>
      <c r="BG312" s="5"/>
    </row>
    <row r="313" spans="2:61" hidden="1">
      <c r="B313" s="20"/>
      <c r="C313" s="21"/>
      <c r="D313" s="21"/>
      <c r="E313" s="22"/>
      <c r="F313" s="23"/>
      <c r="G313" s="24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</row>
    <row r="314" spans="2:61" hidden="1">
      <c r="B314" s="2" t="s">
        <v>153</v>
      </c>
      <c r="C314" s="1" t="s">
        <v>130</v>
      </c>
      <c r="D314" s="1" t="s">
        <v>131</v>
      </c>
      <c r="E314" s="6" t="s">
        <v>7</v>
      </c>
      <c r="F314" s="8">
        <v>10.83</v>
      </c>
      <c r="G314" s="10">
        <v>44801</v>
      </c>
      <c r="H314" s="2" t="s">
        <v>155</v>
      </c>
      <c r="I314" s="2" t="s">
        <v>332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5"/>
      <c r="BA314" s="5"/>
      <c r="BB314" s="5"/>
      <c r="BC314" s="5"/>
      <c r="BD314" s="5"/>
      <c r="BE314" s="5"/>
      <c r="BF314" s="5"/>
      <c r="BG314" s="5"/>
    </row>
    <row r="315" spans="2:61">
      <c r="B315" s="2" t="s">
        <v>153</v>
      </c>
      <c r="C315" s="1" t="s">
        <v>243</v>
      </c>
      <c r="D315" s="1" t="s">
        <v>244</v>
      </c>
      <c r="E315" s="6" t="s">
        <v>5</v>
      </c>
      <c r="F315" s="8">
        <v>10.06</v>
      </c>
      <c r="G315" s="10">
        <v>44722</v>
      </c>
      <c r="H315" s="1" t="s">
        <v>155</v>
      </c>
      <c r="I315" s="1" t="s">
        <v>242</v>
      </c>
    </row>
    <row r="316" spans="2:61" hidden="1">
      <c r="B316" s="2" t="s">
        <v>153</v>
      </c>
      <c r="C316" s="1" t="s">
        <v>34</v>
      </c>
      <c r="D316" s="1" t="s">
        <v>186</v>
      </c>
      <c r="E316" s="6" t="s">
        <v>7</v>
      </c>
      <c r="F316" s="8">
        <v>5.78</v>
      </c>
      <c r="G316" s="10">
        <v>44703</v>
      </c>
      <c r="H316" s="2" t="s">
        <v>155</v>
      </c>
      <c r="I316" s="2" t="s">
        <v>177</v>
      </c>
    </row>
    <row r="317" spans="2:61" hidden="1">
      <c r="B317" s="2" t="s">
        <v>153</v>
      </c>
      <c r="C317" s="1" t="s">
        <v>62</v>
      </c>
      <c r="D317" s="1" t="s">
        <v>204</v>
      </c>
      <c r="E317" s="6" t="s">
        <v>7</v>
      </c>
      <c r="F317" s="8">
        <v>5.0199999999999996</v>
      </c>
      <c r="G317" s="9">
        <v>44703</v>
      </c>
      <c r="H317" s="1" t="s">
        <v>155</v>
      </c>
      <c r="I317" s="1" t="s">
        <v>177</v>
      </c>
    </row>
    <row r="318" spans="2:61" hidden="1">
      <c r="B318" s="20"/>
      <c r="C318" s="21"/>
      <c r="D318" s="21"/>
      <c r="E318" s="22"/>
      <c r="F318" s="23"/>
      <c r="G318" s="24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</row>
    <row r="319" spans="2:61">
      <c r="B319" s="2" t="s">
        <v>17</v>
      </c>
      <c r="C319" s="1" t="s">
        <v>200</v>
      </c>
      <c r="D319" s="1" t="s">
        <v>201</v>
      </c>
      <c r="E319" s="6" t="s">
        <v>5</v>
      </c>
      <c r="F319" s="8">
        <v>8.07</v>
      </c>
      <c r="G319" s="9">
        <v>44773</v>
      </c>
      <c r="H319" s="1" t="s">
        <v>155</v>
      </c>
      <c r="I319" s="1" t="s">
        <v>177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5"/>
      <c r="BA319" s="5"/>
      <c r="BB319" s="5"/>
      <c r="BC319" s="5"/>
      <c r="BD319" s="5"/>
      <c r="BE319" s="5"/>
      <c r="BF319" s="5"/>
      <c r="BG319" s="5"/>
    </row>
    <row r="320" spans="2:61">
      <c r="B320" s="2" t="s">
        <v>17</v>
      </c>
      <c r="C320" s="1" t="s">
        <v>51</v>
      </c>
      <c r="D320" s="1" t="s">
        <v>179</v>
      </c>
      <c r="E320" s="6" t="s">
        <v>5</v>
      </c>
      <c r="F320" s="8">
        <v>6.79</v>
      </c>
      <c r="G320" s="9">
        <v>44773</v>
      </c>
      <c r="H320" s="1" t="s">
        <v>155</v>
      </c>
      <c r="I320" s="1" t="s">
        <v>177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5"/>
      <c r="BA320" s="5"/>
      <c r="BB320" s="5"/>
      <c r="BC320" s="5"/>
      <c r="BD320" s="5"/>
      <c r="BE320" s="5"/>
      <c r="BF320" s="5"/>
      <c r="BG320" s="5"/>
    </row>
    <row r="321" spans="1:61">
      <c r="B321" s="2" t="s">
        <v>17</v>
      </c>
      <c r="C321" s="1" t="s">
        <v>103</v>
      </c>
      <c r="D321" s="1" t="s">
        <v>104</v>
      </c>
      <c r="E321" s="6" t="s">
        <v>5</v>
      </c>
      <c r="F321" s="8">
        <v>5.29</v>
      </c>
      <c r="G321" s="10">
        <v>44703</v>
      </c>
      <c r="H321" s="2" t="s">
        <v>155</v>
      </c>
      <c r="I321" s="2" t="s">
        <v>177</v>
      </c>
      <c r="J321" s="5" t="e">
        <f>IF(AND(B321=100, OR(AND(#REF!=#REF!, F321&lt;=#REF!), AND(#REF!=#REF!, F321&lt;=#REF!), AND(#REF!=#REF!, F321&lt;=#REF!), AND(#REF!=#REF!, F321&lt;=#REF!), AND(#REF!=#REF!, F321&lt;=#REF!))), "CR", " ")</f>
        <v>#REF!</v>
      </c>
      <c r="K321" s="5" t="e">
        <f>IF(AND(B321=200, OR(AND(#REF!=#REF!, F321&lt;=#REF!), AND(#REF!=#REF!, F321&lt;=#REF!), AND(#REF!=#REF!, F321&lt;=#REF!), AND(#REF!=#REF!, F321&lt;=#REF!), AND(#REF!=#REF!, F321&lt;=#REF!))), "CR", " ")</f>
        <v>#REF!</v>
      </c>
      <c r="L321" s="5" t="e">
        <f>IF(AND(B321=300, OR(AND(#REF!=#REF!, F321&lt;=#REF!), AND(#REF!=#REF!, F321&lt;=#REF!))), "CR", " ")</f>
        <v>#REF!</v>
      </c>
      <c r="M321" s="5" t="e">
        <f>IF(AND(B321=400, OR(AND(#REF!=#REF!, F321&lt;=#REF!), AND(#REF!=#REF!, F321&lt;=#REF!), AND(#REF!=#REF!, F321&lt;=#REF!), AND(#REF!=#REF!, F321&lt;=#REF!))), "CR", " ")</f>
        <v>#REF!</v>
      </c>
      <c r="N321" s="5" t="e">
        <f>IF(AND(B321=800, OR(AND(#REF!=#REF!, F321&lt;=#REF!), AND(#REF!=#REF!, F321&lt;=#REF!), AND(#REF!=#REF!, F321&lt;=#REF!), AND(#REF!=#REF!, F321&lt;=#REF!), AND(#REF!=#REF!, F321&lt;=#REF!))), "CR", " ")</f>
        <v>#REF!</v>
      </c>
      <c r="O321" s="5" t="e">
        <f>IF(AND(B321=1000, OR(AND(#REF!=#REF!, F321&lt;=#REF!), AND(#REF!=#REF!, F321&lt;=#REF!))), "CR", " ")</f>
        <v>#REF!</v>
      </c>
      <c r="P321" s="5" t="e">
        <f>IF(AND(B321=1500, OR(AND(#REF!=#REF!, F321&lt;=#REF!), AND(#REF!=#REF!, F321&lt;=#REF!), AND(#REF!=#REF!, F321&lt;=#REF!), AND(#REF!=#REF!, F321&lt;=#REF!), AND(#REF!=#REF!, F321&lt;=#REF!))), "CR", " ")</f>
        <v>#REF!</v>
      </c>
      <c r="Q321" s="5" t="e">
        <f>IF(AND(B321="1600 (Mile)",OR(AND(#REF!=#REF!,F321&lt;=#REF!),AND(#REF!=#REF!,F321&lt;=#REF!),AND(#REF!=#REF!,F321&lt;=#REF!),AND(#REF!=#REF!,F321&lt;=#REF!))),"CR"," ")</f>
        <v>#REF!</v>
      </c>
      <c r="R321" s="5" t="e">
        <f>IF(AND(B321=3000, OR(AND(#REF!=#REF!, F321&lt;=#REF!), AND(#REF!=#REF!, F321&lt;=#REF!), AND(#REF!=#REF!, F321&lt;=#REF!), AND(#REF!=#REF!, F321&lt;=#REF!))), "CR", " ")</f>
        <v>#REF!</v>
      </c>
      <c r="S321" s="5" t="e">
        <f>IF(AND(B321=5000, OR(AND(#REF!=#REF!, F321&lt;=#REF!), AND(#REF!=#REF!, F321&lt;=#REF!))), "CR", " ")</f>
        <v>#REF!</v>
      </c>
      <c r="T321" s="4" t="e">
        <f>IF(AND(B321=10000, OR(AND(#REF!=#REF!, F321&lt;=#REF!), AND(#REF!=#REF!, F321&lt;=#REF!))), "CR", " ")</f>
        <v>#REF!</v>
      </c>
      <c r="U321" s="4" t="e">
        <f>IF(AND(B321="high jump", OR(AND(#REF!=#REF!, F321&gt;=#REF!), AND(#REF!=#REF!, F321&gt;=#REF!), AND(#REF!=#REF!, F321&gt;=#REF!), AND(#REF!=#REF!, F321&gt;=#REF!), AND(#REF!=#REF!, F321&gt;=#REF!))), "CR", " ")</f>
        <v>#REF!</v>
      </c>
      <c r="V321" s="4" t="e">
        <f>IF(AND(B321="long jump", OR(AND(#REF!=#REF!, F321&gt;=#REF!), AND(#REF!=#REF!, F321&gt;=#REF!), AND(#REF!=#REF!, F321&gt;=#REF!), AND(#REF!=#REF!, F321&gt;=#REF!), AND(#REF!=#REF!, F321&gt;=#REF!))), "CR", " ")</f>
        <v>#REF!</v>
      </c>
      <c r="W321" s="4" t="e">
        <f>IF(AND(B321="triple jump", OR(AND(#REF!=#REF!, F321&gt;=#REF!), AND(#REF!=#REF!, F321&gt;=#REF!), AND(#REF!=#REF!, F321&gt;=#REF!), AND(#REF!=#REF!, F321&gt;=#REF!), AND(#REF!=#REF!, F321&gt;=#REF!))), "CR", " ")</f>
        <v>#REF!</v>
      </c>
      <c r="X321" s="4" t="e">
        <f>IF(AND(B321="pole vault", OR(AND(#REF!=#REF!, F321&gt;=#REF!), AND(#REF!=#REF!, F321&gt;=#REF!), AND(#REF!=#REF!, F321&gt;=#REF!), AND(#REF!=#REF!, F321&gt;=#REF!), AND(#REF!=#REF!, F321&gt;=#REF!))), "CR", " ")</f>
        <v>#REF!</v>
      </c>
      <c r="Y321" s="4" t="e">
        <f>IF(AND(B321="discus 1",#REF! =#REF!, F321&gt;=#REF!), "CR", " ")</f>
        <v>#REF!</v>
      </c>
      <c r="Z321" s="4" t="e">
        <f>IF(AND(B321="discus 1.25",#REF! =#REF!, F321&gt;=#REF!), "CR", " ")</f>
        <v>#REF!</v>
      </c>
      <c r="AA321" s="4" t="e">
        <f>IF(AND(B321="discus 1.5",#REF! =#REF!, F321&gt;=#REF!), "CR", " ")</f>
        <v>#REF!</v>
      </c>
      <c r="AB321" s="4" t="e">
        <f>IF(AND(B321="discus 1.75",#REF! =#REF!, F321&gt;=#REF!), "CR", " ")</f>
        <v>#REF!</v>
      </c>
      <c r="AC321" s="4" t="e">
        <f>IF(AND(B321="discus 2",#REF! =#REF!, F321&gt;=#REF!), "CR", " ")</f>
        <v>#REF!</v>
      </c>
      <c r="AD321" s="4" t="e">
        <f>IF(AND(B321="hammer 4",#REF! =#REF!, F321&gt;=#REF!), "CR", " ")</f>
        <v>#REF!</v>
      </c>
      <c r="AE321" s="4" t="e">
        <f>IF(AND(B321="hammer 5",#REF! =#REF!, F321&gt;=#REF!), "CR", " ")</f>
        <v>#REF!</v>
      </c>
      <c r="AF321" s="4" t="e">
        <f>IF(AND(B321="hammer 6",#REF! =#REF!, F321&gt;=#REF!), "CR", " ")</f>
        <v>#REF!</v>
      </c>
      <c r="AG321" s="4" t="e">
        <f>IF(AND(B321="hammer 7.26",#REF! =#REF!, F321&gt;=#REF!), "CR", " ")</f>
        <v>#REF!</v>
      </c>
      <c r="AH321" s="4" t="e">
        <f>IF(AND(B321="javelin 400",#REF! =#REF!, F321&gt;=#REF!), "CR", " ")</f>
        <v>#REF!</v>
      </c>
      <c r="AI321" s="4" t="e">
        <f>IF(AND(B321="javelin 600",#REF! =#REF!, F321&gt;=#REF!), "CR", " ")</f>
        <v>#REF!</v>
      </c>
      <c r="AJ321" s="4" t="e">
        <f>IF(AND(B321="javelin 700",#REF! =#REF!, F321&gt;=#REF!), "CR", " ")</f>
        <v>#REF!</v>
      </c>
      <c r="AK321" s="4" t="e">
        <f>IF(AND(B321="javelin 800", OR(AND(#REF!=#REF!, F321&gt;=#REF!), AND(#REF!=#REF!, F321&gt;=#REF!))), "CR", " ")</f>
        <v>#REF!</v>
      </c>
      <c r="AL321" s="4" t="e">
        <f>IF(AND(B321="shot 3",#REF! =#REF!, F321&gt;=#REF!), "CR", " ")</f>
        <v>#REF!</v>
      </c>
      <c r="AM321" s="4" t="e">
        <f>IF(AND(B321="shot 4",#REF! =#REF!, F321&gt;=#REF!), "CR", " ")</f>
        <v>#REF!</v>
      </c>
      <c r="AN321" s="4" t="e">
        <f>IF(AND(B321="shot 5",#REF! =#REF!, F321&gt;=#REF!), "CR", " ")</f>
        <v>#REF!</v>
      </c>
      <c r="AO321" s="4" t="e">
        <f>IF(AND(B321="shot 6",#REF! =#REF!, F321&gt;=#REF!), "CR", " ")</f>
        <v>#REF!</v>
      </c>
      <c r="AP321" s="4" t="e">
        <f>IF(AND(B321="shot 7.26",#REF! =#REF!, F321&gt;=#REF!), "CR", " ")</f>
        <v>#REF!</v>
      </c>
      <c r="AQ321" s="4" t="e">
        <f>IF(AND(B321="60H",OR(AND(#REF!=#REF!,F321&lt;=#REF!),AND(#REF!=#REF!,F321&lt;=#REF!),AND(#REF!=#REF!,F321&lt;=#REF!),AND(#REF!=#REF!,F321&lt;=#REF!),AND(#REF!=#REF!,F321&lt;=#REF!))),"CR"," ")</f>
        <v>#REF!</v>
      </c>
      <c r="AR321" s="4" t="e">
        <f>IF(AND(B321="75H", AND(#REF!=#REF!, F321&lt;=#REF!)), "CR", " ")</f>
        <v>#REF!</v>
      </c>
      <c r="AS321" s="4" t="e">
        <f>IF(AND(B321="80H", AND(#REF!=#REF!, F321&lt;=#REF!)), "CR", " ")</f>
        <v>#REF!</v>
      </c>
      <c r="AT321" s="4" t="e">
        <f>IF(AND(B321="100H", AND(#REF!=#REF!, F321&lt;=#REF!)), "CR", " ")</f>
        <v>#REF!</v>
      </c>
      <c r="AU321" s="4" t="e">
        <f>IF(AND(B321="110H", OR(AND(#REF!=#REF!, F321&lt;=#REF!), AND(#REF!=#REF!, F321&lt;=#REF!))), "CR", " ")</f>
        <v>#REF!</v>
      </c>
      <c r="AV321" s="4" t="e">
        <f>IF(AND(B321="400H", OR(AND(#REF!=#REF!, F321&lt;=#REF!), AND(#REF!=#REF!, F321&lt;=#REF!), AND(#REF!=#REF!, F321&lt;=#REF!), AND(#REF!=#REF!, F321&lt;=#REF!))), "CR", " ")</f>
        <v>#REF!</v>
      </c>
      <c r="AW321" s="4" t="e">
        <f>IF(AND(B321="1500SC", AND(#REF!=#REF!, F321&lt;=#REF!)), "CR", " ")</f>
        <v>#REF!</v>
      </c>
      <c r="AX321" s="4" t="e">
        <f>IF(AND(B321="2000SC", OR(AND(#REF!=#REF!, F321&lt;=#REF!), AND(#REF!=#REF!, F321&lt;=#REF!))), "CR", " ")</f>
        <v>#REF!</v>
      </c>
      <c r="AY321" s="4" t="e">
        <f>IF(AND(B321="3000SC", OR(AND(#REF!=#REF!, F321&lt;=#REF!), AND(#REF!=#REF!, F321&lt;=#REF!))), "CR", " ")</f>
        <v>#REF!</v>
      </c>
      <c r="AZ321" s="5" t="e">
        <f>IF(AND(B321="4x100", OR(AND(#REF!=#REF!, F321&lt;=#REF!), AND(#REF!=#REF!, F321&lt;=#REF!), AND(#REF!=#REF!, F321&lt;=#REF!), AND(#REF!=#REF!, F321&lt;=#REF!), AND(#REF!=#REF!, F321&lt;=#REF!))), "CR", " ")</f>
        <v>#REF!</v>
      </c>
      <c r="BA321" s="5" t="e">
        <f>IF(AND(B321="4x200", OR(AND(#REF!=#REF!, F321&lt;=#REF!), AND(#REF!=#REF!, F321&lt;=#REF!), AND(#REF!=#REF!, F321&lt;=#REF!), AND(#REF!=#REF!, F321&lt;=#REF!), AND(#REF!=#REF!, F321&lt;=#REF!))), "CR", " ")</f>
        <v>#REF!</v>
      </c>
      <c r="BB321" s="5" t="e">
        <f>IF(AND(B321="4x300", AND(#REF!=#REF!, F321&lt;=#REF!)), "CR", " ")</f>
        <v>#REF!</v>
      </c>
      <c r="BC321" s="5" t="e">
        <f>IF(AND(B321="4x400", OR(AND(#REF!=#REF!, F321&lt;=#REF!), AND(#REF!=#REF!, F321&lt;=#REF!), AND(#REF!=#REF!, F321&lt;=#REF!), AND(#REF!=#REF!, F321&lt;=#REF!))), "CR", " ")</f>
        <v>#REF!</v>
      </c>
      <c r="BD321" s="5" t="e">
        <f>IF(AND(B321="3x800", OR(AND(#REF!=#REF!, F321&lt;=#REF!), AND(#REF!=#REF!, F321&lt;=#REF!), AND(#REF!=#REF!, F321&lt;=#REF!))), "CR", " ")</f>
        <v>#REF!</v>
      </c>
      <c r="BE321" s="5" t="e">
        <f>IF(AND(B321="pentathlon", OR(AND(#REF!=#REF!, F321&gt;=#REF!), AND(#REF!=#REF!, F321&gt;=#REF!),AND(#REF!=#REF!, F321&gt;=#REF!),AND(#REF!=#REF!, F321&gt;=#REF!))), "CR", " ")</f>
        <v>#REF!</v>
      </c>
      <c r="BF321" s="5" t="e">
        <f>IF(AND(B321="heptathlon", OR(AND(#REF!=#REF!, F321&gt;=#REF!), AND(#REF!=#REF!, F321&gt;=#REF!))), "CR", " ")</f>
        <v>#REF!</v>
      </c>
      <c r="BG321" s="5" t="e">
        <f>IF(AND(B321="decathlon", OR(AND(#REF!=#REF!, F321&gt;=#REF!), AND(#REF!=#REF!, F321&gt;=#REF!),AND(#REF!=#REF!, F321&gt;=#REF!))), "CR", " ")</f>
        <v>#REF!</v>
      </c>
    </row>
    <row r="322" spans="1:61">
      <c r="B322" s="2" t="s">
        <v>17</v>
      </c>
      <c r="C322" s="1" t="s">
        <v>58</v>
      </c>
      <c r="D322" s="1" t="s">
        <v>63</v>
      </c>
      <c r="E322" s="6" t="s">
        <v>5</v>
      </c>
      <c r="F322" s="8">
        <v>4.8499999999999996</v>
      </c>
      <c r="G322" s="9">
        <v>44738</v>
      </c>
      <c r="H322" s="1" t="s">
        <v>275</v>
      </c>
      <c r="I322" s="1" t="s">
        <v>177</v>
      </c>
    </row>
    <row r="323" spans="1:61" hidden="1">
      <c r="B323" s="20"/>
      <c r="C323" s="21"/>
      <c r="D323" s="21"/>
      <c r="E323" s="22"/>
      <c r="F323" s="23"/>
      <c r="G323" s="24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</row>
    <row r="324" spans="1:61" hidden="1">
      <c r="A324" s="1" t="e">
        <f>#REF!</f>
        <v>#REF!</v>
      </c>
      <c r="B324" s="2" t="s">
        <v>69</v>
      </c>
      <c r="C324" s="1" t="s">
        <v>65</v>
      </c>
      <c r="D324" s="1" t="s">
        <v>31</v>
      </c>
      <c r="E324" s="6" t="s">
        <v>4</v>
      </c>
      <c r="F324" s="8">
        <v>12.41</v>
      </c>
      <c r="G324" s="10">
        <v>44709</v>
      </c>
      <c r="H324" s="1" t="s">
        <v>265</v>
      </c>
      <c r="I324" s="1" t="s">
        <v>392</v>
      </c>
      <c r="J324" s="5" t="e">
        <f>IF(AND(B324=100, OR(AND(#REF!=#REF!, F324&lt;=#REF!), AND(#REF!=#REF!, F324&lt;=#REF!), AND(#REF!=#REF!, F324&lt;=#REF!), AND(#REF!=#REF!, F324&lt;=#REF!), AND(#REF!=#REF!, F324&lt;=#REF!))), "CR", " ")</f>
        <v>#REF!</v>
      </c>
      <c r="K324" s="5" t="e">
        <f>IF(AND(B324=200, OR(AND(#REF!=#REF!, F324&lt;=#REF!), AND(#REF!=#REF!, F324&lt;=#REF!), AND(#REF!=#REF!, F324&lt;=#REF!), AND(#REF!=#REF!, F324&lt;=#REF!), AND(#REF!=#REF!, F324&lt;=#REF!))), "CR", " ")</f>
        <v>#REF!</v>
      </c>
      <c r="L324" s="5" t="e">
        <f>IF(AND(B324=300, OR(AND(#REF!=#REF!, F324&lt;=#REF!), AND(#REF!=#REF!, F324&lt;=#REF!))), "CR", " ")</f>
        <v>#REF!</v>
      </c>
      <c r="M324" s="5" t="e">
        <f>IF(AND(B324=400, OR(AND(#REF!=#REF!, F324&lt;=#REF!), AND(#REF!=#REF!, F324&lt;=#REF!), AND(#REF!=#REF!, F324&lt;=#REF!), AND(#REF!=#REF!, F324&lt;=#REF!))), "CR", " ")</f>
        <v>#REF!</v>
      </c>
      <c r="N324" s="5" t="e">
        <f>IF(AND(B324=800, OR(AND(#REF!=#REF!, F324&lt;=#REF!), AND(#REF!=#REF!, F324&lt;=#REF!), AND(#REF!=#REF!, F324&lt;=#REF!), AND(#REF!=#REF!, F324&lt;=#REF!), AND(#REF!=#REF!, F324&lt;=#REF!))), "CR", " ")</f>
        <v>#REF!</v>
      </c>
      <c r="O324" s="5" t="e">
        <f>IF(AND(B324=1000, OR(AND(#REF!=#REF!, F324&lt;=#REF!), AND(#REF!=#REF!, F324&lt;=#REF!))), "CR", " ")</f>
        <v>#REF!</v>
      </c>
      <c r="P324" s="5" t="e">
        <f>IF(AND(B324=1500, OR(AND(#REF!=#REF!, F324&lt;=#REF!), AND(#REF!=#REF!, F324&lt;=#REF!), AND(#REF!=#REF!, F324&lt;=#REF!), AND(#REF!=#REF!, F324&lt;=#REF!), AND(#REF!=#REF!, F324&lt;=#REF!))), "CR", " ")</f>
        <v>#REF!</v>
      </c>
      <c r="Q324" s="5" t="e">
        <f>IF(AND(B324="1600 (Mile)",OR(AND(#REF!=#REF!,F324&lt;=#REF!),AND(#REF!=#REF!,F324&lt;=#REF!),AND(#REF!=#REF!,F324&lt;=#REF!),AND(#REF!=#REF!,F324&lt;=#REF!))),"CR"," ")</f>
        <v>#REF!</v>
      </c>
      <c r="R324" s="5" t="e">
        <f>IF(AND(B324=3000, OR(AND(#REF!=#REF!, F324&lt;=#REF!), AND(#REF!=#REF!, F324&lt;=#REF!), AND(#REF!=#REF!, F324&lt;=#REF!), AND(#REF!=#REF!, F324&lt;=#REF!))), "CR", " ")</f>
        <v>#REF!</v>
      </c>
      <c r="S324" s="5" t="e">
        <f>IF(AND(B324=5000, OR(AND(#REF!=#REF!, F324&lt;=#REF!), AND(#REF!=#REF!, F324&lt;=#REF!))), "CR", " ")</f>
        <v>#REF!</v>
      </c>
      <c r="T324" s="4" t="e">
        <f>IF(AND(B324=10000, OR(AND(#REF!=#REF!, F324&lt;=#REF!), AND(#REF!=#REF!, F324&lt;=#REF!))), "CR", " ")</f>
        <v>#REF!</v>
      </c>
      <c r="U324" s="4" t="e">
        <f>IF(AND(B324="high jump", OR(AND(#REF!=#REF!, F324&gt;=#REF!), AND(#REF!=#REF!, F324&gt;=#REF!), AND(#REF!=#REF!, F324&gt;=#REF!), AND(#REF!=#REF!, F324&gt;=#REF!), AND(#REF!=#REF!, F324&gt;=#REF!))), "CR", " ")</f>
        <v>#REF!</v>
      </c>
      <c r="V324" s="4" t="e">
        <f>IF(AND(B324="long jump", OR(AND(#REF!=#REF!, F324&gt;=#REF!), AND(#REF!=#REF!, F324&gt;=#REF!), AND(#REF!=#REF!, F324&gt;=#REF!), AND(#REF!=#REF!, F324&gt;=#REF!), AND(#REF!=#REF!, F324&gt;=#REF!))), "CR", " ")</f>
        <v>#REF!</v>
      </c>
      <c r="W324" s="4" t="e">
        <f>IF(AND(B324="triple jump", OR(AND(#REF!=#REF!, F324&gt;=#REF!), AND(#REF!=#REF!, F324&gt;=#REF!), AND(#REF!=#REF!, F324&gt;=#REF!), AND(#REF!=#REF!, F324&gt;=#REF!), AND(#REF!=#REF!, F324&gt;=#REF!))), "CR", " ")</f>
        <v>#REF!</v>
      </c>
      <c r="X324" s="4" t="e">
        <f>IF(AND(B324="pole vault", OR(AND(#REF!=#REF!, F324&gt;=#REF!), AND(#REF!=#REF!, F324&gt;=#REF!), AND(#REF!=#REF!, F324&gt;=#REF!), AND(#REF!=#REF!, F324&gt;=#REF!), AND(#REF!=#REF!, F324&gt;=#REF!))), "CR", " ")</f>
        <v>#REF!</v>
      </c>
      <c r="Y324" s="4" t="e">
        <f>IF(AND(B324="discus 1",#REF! =#REF!, F324&gt;=#REF!), "CR", " ")</f>
        <v>#REF!</v>
      </c>
      <c r="Z324" s="4" t="e">
        <f>IF(AND(B324="discus 1.25",#REF! =#REF!, F324&gt;=#REF!), "CR", " ")</f>
        <v>#REF!</v>
      </c>
      <c r="AA324" s="4" t="e">
        <f>IF(AND(B324="discus 1.5",#REF! =#REF!, F324&gt;=#REF!), "CR", " ")</f>
        <v>#REF!</v>
      </c>
      <c r="AB324" s="4" t="e">
        <f>IF(AND(B324="discus 1.75",#REF! =#REF!, F324&gt;=#REF!), "CR", " ")</f>
        <v>#REF!</v>
      </c>
      <c r="AC324" s="4" t="e">
        <f>IF(AND(B324="discus 2",#REF! =#REF!, F324&gt;=#REF!), "CR", " ")</f>
        <v>#REF!</v>
      </c>
      <c r="AD324" s="4" t="e">
        <f>IF(AND(B324="hammer 4",#REF! =#REF!, F324&gt;=#REF!), "CR", " ")</f>
        <v>#REF!</v>
      </c>
      <c r="AE324" s="4" t="e">
        <f>IF(AND(B324="hammer 5",#REF! =#REF!, F324&gt;=#REF!), "CR", " ")</f>
        <v>#REF!</v>
      </c>
      <c r="AF324" s="4" t="e">
        <f>IF(AND(B324="hammer 6",#REF! =#REF!, F324&gt;=#REF!), "CR", " ")</f>
        <v>#REF!</v>
      </c>
      <c r="AG324" s="4" t="e">
        <f>IF(AND(B324="hammer 7.26",#REF! =#REF!, F324&gt;=#REF!), "CR", " ")</f>
        <v>#REF!</v>
      </c>
      <c r="AH324" s="4" t="e">
        <f>IF(AND(B324="javelin 400",#REF! =#REF!, F324&gt;=#REF!), "CR", " ")</f>
        <v>#REF!</v>
      </c>
      <c r="AI324" s="4" t="e">
        <f>IF(AND(B324="javelin 600",#REF! =#REF!, F324&gt;=#REF!), "CR", " ")</f>
        <v>#REF!</v>
      </c>
      <c r="AJ324" s="4" t="e">
        <f>IF(AND(B324="javelin 700",#REF! =#REF!, F324&gt;=#REF!), "CR", " ")</f>
        <v>#REF!</v>
      </c>
      <c r="AK324" s="4" t="e">
        <f>IF(AND(B324="javelin 800", OR(AND(#REF!=#REF!, F324&gt;=#REF!), AND(#REF!=#REF!, F324&gt;=#REF!))), "CR", " ")</f>
        <v>#REF!</v>
      </c>
      <c r="AL324" s="4" t="e">
        <f>IF(AND(B324="shot 3",#REF! =#REF!, F324&gt;=#REF!), "CR", " ")</f>
        <v>#REF!</v>
      </c>
      <c r="AM324" s="4" t="e">
        <f>IF(AND(B324="shot 4",#REF! =#REF!, F324&gt;=#REF!), "CR", " ")</f>
        <v>#REF!</v>
      </c>
      <c r="AN324" s="4" t="e">
        <f>IF(AND(B324="shot 5",#REF! =#REF!, F324&gt;=#REF!), "CR", " ")</f>
        <v>#REF!</v>
      </c>
      <c r="AO324" s="4" t="e">
        <f>IF(AND(B324="shot 6",#REF! =#REF!, F324&gt;=#REF!), "CR", " ")</f>
        <v>#REF!</v>
      </c>
      <c r="AP324" s="4" t="e">
        <f>IF(AND(B324="shot 7.26",#REF! =#REF!, F324&gt;=#REF!), "CR", " ")</f>
        <v>#REF!</v>
      </c>
      <c r="AQ324" s="4" t="e">
        <f>IF(AND(B324="60H",OR(AND(#REF!=#REF!,F324&lt;=#REF!),AND(#REF!=#REF!,F324&lt;=#REF!),AND(#REF!=#REF!,F324&lt;=#REF!),AND(#REF!=#REF!,F324&lt;=#REF!),AND(#REF!=#REF!,F324&lt;=#REF!))),"CR"," ")</f>
        <v>#REF!</v>
      </c>
      <c r="AR324" s="4" t="e">
        <f>IF(AND(B324="75H", AND(#REF!=#REF!, F324&lt;=#REF!)), "CR", " ")</f>
        <v>#REF!</v>
      </c>
      <c r="AS324" s="4" t="e">
        <f>IF(AND(B324="80H", AND(#REF!=#REF!, F324&lt;=#REF!)), "CR", " ")</f>
        <v>#REF!</v>
      </c>
      <c r="AT324" s="4" t="e">
        <f>IF(AND(B324="100H", AND(#REF!=#REF!, F324&lt;=#REF!)), "CR", " ")</f>
        <v>#REF!</v>
      </c>
      <c r="AU324" s="4" t="e">
        <f>IF(AND(B324="110H", OR(AND(#REF!=#REF!, F324&lt;=#REF!), AND(#REF!=#REF!, F324&lt;=#REF!))), "CR", " ")</f>
        <v>#REF!</v>
      </c>
      <c r="AV324" s="4" t="e">
        <f>IF(AND(B324="400H", OR(AND(#REF!=#REF!, F324&lt;=#REF!), AND(#REF!=#REF!, F324&lt;=#REF!), AND(#REF!=#REF!, F324&lt;=#REF!), AND(#REF!=#REF!, F324&lt;=#REF!))), "CR", " ")</f>
        <v>#REF!</v>
      </c>
      <c r="AW324" s="4" t="e">
        <f>IF(AND(B324="1500SC", AND(#REF!=#REF!, F324&lt;=#REF!)), "CR", " ")</f>
        <v>#REF!</v>
      </c>
      <c r="AX324" s="4" t="e">
        <f>IF(AND(B324="2000SC", OR(AND(#REF!=#REF!, F324&lt;=#REF!), AND(#REF!=#REF!, F324&lt;=#REF!))), "CR", " ")</f>
        <v>#REF!</v>
      </c>
      <c r="AY324" s="4" t="e">
        <f>IF(AND(B324="3000SC", OR(AND(#REF!=#REF!, F324&lt;=#REF!), AND(#REF!=#REF!, F324&lt;=#REF!))), "CR", " ")</f>
        <v>#REF!</v>
      </c>
      <c r="AZ324" s="5" t="e">
        <f>IF(AND(B324="4x100", OR(AND(#REF!=#REF!, F324&lt;=#REF!), AND(#REF!=#REF!, F324&lt;=#REF!), AND(#REF!=#REF!, F324&lt;=#REF!), AND(#REF!=#REF!, F324&lt;=#REF!), AND(#REF!=#REF!, F324&lt;=#REF!))), "CR", " ")</f>
        <v>#REF!</v>
      </c>
      <c r="BA324" s="5" t="e">
        <f>IF(AND(B324="4x200", OR(AND(#REF!=#REF!, F324&lt;=#REF!), AND(#REF!=#REF!, F324&lt;=#REF!), AND(#REF!=#REF!, F324&lt;=#REF!), AND(#REF!=#REF!, F324&lt;=#REF!), AND(#REF!=#REF!, F324&lt;=#REF!))), "CR", " ")</f>
        <v>#REF!</v>
      </c>
      <c r="BB324" s="5" t="e">
        <f>IF(AND(B324="4x300", AND(#REF!=#REF!, F324&lt;=#REF!)), "CR", " ")</f>
        <v>#REF!</v>
      </c>
      <c r="BC324" s="5" t="e">
        <f>IF(AND(B324="4x400", OR(AND(#REF!=#REF!, F324&lt;=#REF!), AND(#REF!=#REF!, F324&lt;=#REF!), AND(#REF!=#REF!, F324&lt;=#REF!), AND(#REF!=#REF!, F324&lt;=#REF!))), "CR", " ")</f>
        <v>#REF!</v>
      </c>
      <c r="BD324" s="5" t="e">
        <f>IF(AND(B324="3x800", OR(AND(#REF!=#REF!, F324&lt;=#REF!), AND(#REF!=#REF!, F324&lt;=#REF!), AND(#REF!=#REF!, F324&lt;=#REF!))), "CR", " ")</f>
        <v>#REF!</v>
      </c>
      <c r="BE324" s="5" t="e">
        <f>IF(AND(B324="pentathlon", OR(AND(#REF!=#REF!, F324&gt;=#REF!), AND(#REF!=#REF!, F324&gt;=#REF!),AND(#REF!=#REF!, F324&gt;=#REF!),AND(#REF!=#REF!, F324&gt;=#REF!))), "CR", " ")</f>
        <v>#REF!</v>
      </c>
      <c r="BF324" s="5" t="e">
        <f>IF(AND(B324="heptathlon", OR(AND(#REF!=#REF!, F324&gt;=#REF!), AND(#REF!=#REF!, F324&gt;=#REF!))), "CR", " ")</f>
        <v>#REF!</v>
      </c>
      <c r="BG324" s="5" t="e">
        <f>IF(AND(B324="decathlon", OR(AND(#REF!=#REF!, F324&gt;=#REF!), AND(#REF!=#REF!, F324&gt;=#REF!),AND(#REF!=#REF!, F324&gt;=#REF!))), "CR", " ")</f>
        <v>#REF!</v>
      </c>
    </row>
    <row r="325" spans="1:61" hidden="1">
      <c r="B325" s="2" t="s">
        <v>69</v>
      </c>
      <c r="C325" s="1" t="s">
        <v>263</v>
      </c>
      <c r="D325" s="1" t="s">
        <v>264</v>
      </c>
      <c r="E325" s="6" t="s">
        <v>4</v>
      </c>
      <c r="F325" s="8">
        <v>11.32</v>
      </c>
      <c r="G325" s="10">
        <v>44783</v>
      </c>
      <c r="H325" s="1" t="s">
        <v>360</v>
      </c>
      <c r="I325" s="1" t="s">
        <v>165</v>
      </c>
      <c r="J325" s="5" t="e">
        <f>IF(AND(B325=100, OR(AND(#REF!=#REF!, F325&lt;=#REF!), AND(#REF!=#REF!, F325&lt;=#REF!), AND(#REF!=#REF!, F325&lt;=#REF!), AND(#REF!=#REF!, F325&lt;=#REF!), AND(#REF!=#REF!, F325&lt;=#REF!))), "CR", " ")</f>
        <v>#REF!</v>
      </c>
      <c r="K325" s="5" t="e">
        <f>IF(AND(B325=200, OR(AND(#REF!=#REF!, F325&lt;=#REF!), AND(#REF!=#REF!, F325&lt;=#REF!), AND(#REF!=#REF!, F325&lt;=#REF!), AND(#REF!=#REF!, F325&lt;=#REF!), AND(#REF!=#REF!, F325&lt;=#REF!))), "CR", " ")</f>
        <v>#REF!</v>
      </c>
      <c r="L325" s="5" t="e">
        <f>IF(AND(B325=300, OR(AND(#REF!=#REF!, F325&lt;=#REF!), AND(#REF!=#REF!, F325&lt;=#REF!))), "CR", " ")</f>
        <v>#REF!</v>
      </c>
      <c r="M325" s="5" t="e">
        <f>IF(AND(B325=400, OR(AND(#REF!=#REF!, F325&lt;=#REF!), AND(#REF!=#REF!, F325&lt;=#REF!), AND(#REF!=#REF!, F325&lt;=#REF!), AND(#REF!=#REF!, F325&lt;=#REF!))), "CR", " ")</f>
        <v>#REF!</v>
      </c>
      <c r="N325" s="5" t="e">
        <f>IF(AND(B325=800, OR(AND(#REF!=#REF!, F325&lt;=#REF!), AND(#REF!=#REF!, F325&lt;=#REF!), AND(#REF!=#REF!, F325&lt;=#REF!), AND(#REF!=#REF!, F325&lt;=#REF!), AND(#REF!=#REF!, F325&lt;=#REF!))), "CR", " ")</f>
        <v>#REF!</v>
      </c>
      <c r="O325" s="5" t="e">
        <f>IF(AND(B325=1000, OR(AND(#REF!=#REF!, F325&lt;=#REF!), AND(#REF!=#REF!, F325&lt;=#REF!))), "CR", " ")</f>
        <v>#REF!</v>
      </c>
      <c r="P325" s="5" t="e">
        <f>IF(AND(B325=1500, OR(AND(#REF!=#REF!, F325&lt;=#REF!), AND(#REF!=#REF!, F325&lt;=#REF!), AND(#REF!=#REF!, F325&lt;=#REF!), AND(#REF!=#REF!, F325&lt;=#REF!), AND(#REF!=#REF!, F325&lt;=#REF!))), "CR", " ")</f>
        <v>#REF!</v>
      </c>
      <c r="Q325" s="5" t="e">
        <f>IF(AND(B325="1600 (Mile)",OR(AND(#REF!=#REF!,F325&lt;=#REF!),AND(#REF!=#REF!,F325&lt;=#REF!),AND(#REF!=#REF!,F325&lt;=#REF!),AND(#REF!=#REF!,F325&lt;=#REF!))),"CR"," ")</f>
        <v>#REF!</v>
      </c>
      <c r="R325" s="5" t="e">
        <f>IF(AND(B325=3000, OR(AND(#REF!=#REF!, F325&lt;=#REF!), AND(#REF!=#REF!, F325&lt;=#REF!), AND(#REF!=#REF!, F325&lt;=#REF!), AND(#REF!=#REF!, F325&lt;=#REF!))), "CR", " ")</f>
        <v>#REF!</v>
      </c>
      <c r="S325" s="5" t="e">
        <f>IF(AND(B325=5000, OR(AND(#REF!=#REF!, F325&lt;=#REF!), AND(#REF!=#REF!, F325&lt;=#REF!))), "CR", " ")</f>
        <v>#REF!</v>
      </c>
      <c r="T325" s="4" t="e">
        <f>IF(AND(B325=10000, OR(AND(#REF!=#REF!, F325&lt;=#REF!), AND(#REF!=#REF!, F325&lt;=#REF!))), "CR", " ")</f>
        <v>#REF!</v>
      </c>
      <c r="U325" s="4" t="e">
        <f>IF(AND(B325="high jump", OR(AND(#REF!=#REF!, F325&gt;=#REF!), AND(#REF!=#REF!, F325&gt;=#REF!), AND(#REF!=#REF!, F325&gt;=#REF!), AND(#REF!=#REF!, F325&gt;=#REF!), AND(#REF!=#REF!, F325&gt;=#REF!))), "CR", " ")</f>
        <v>#REF!</v>
      </c>
      <c r="V325" s="4" t="e">
        <f>IF(AND(B325="long jump", OR(AND(#REF!=#REF!, F325&gt;=#REF!), AND(#REF!=#REF!, F325&gt;=#REF!), AND(#REF!=#REF!, F325&gt;=#REF!), AND(#REF!=#REF!, F325&gt;=#REF!), AND(#REF!=#REF!, F325&gt;=#REF!))), "CR", " ")</f>
        <v>#REF!</v>
      </c>
      <c r="W325" s="4" t="e">
        <f>IF(AND(B325="triple jump", OR(AND(#REF!=#REF!, F325&gt;=#REF!), AND(#REF!=#REF!, F325&gt;=#REF!), AND(#REF!=#REF!, F325&gt;=#REF!), AND(#REF!=#REF!, F325&gt;=#REF!), AND(#REF!=#REF!, F325&gt;=#REF!))), "CR", " ")</f>
        <v>#REF!</v>
      </c>
      <c r="X325" s="4" t="e">
        <f>IF(AND(B325="pole vault", OR(AND(#REF!=#REF!, F325&gt;=#REF!), AND(#REF!=#REF!, F325&gt;=#REF!), AND(#REF!=#REF!, F325&gt;=#REF!), AND(#REF!=#REF!, F325&gt;=#REF!), AND(#REF!=#REF!, F325&gt;=#REF!))), "CR", " ")</f>
        <v>#REF!</v>
      </c>
      <c r="Y325" s="4" t="e">
        <f>IF(AND(B325="discus 1",#REF! =#REF!, F325&gt;=#REF!), "CR", " ")</f>
        <v>#REF!</v>
      </c>
      <c r="Z325" s="4" t="e">
        <f>IF(AND(B325="discus 1.25",#REF! =#REF!, F325&gt;=#REF!), "CR", " ")</f>
        <v>#REF!</v>
      </c>
      <c r="AA325" s="4" t="e">
        <f>IF(AND(B325="discus 1.5",#REF! =#REF!, F325&gt;=#REF!), "CR", " ")</f>
        <v>#REF!</v>
      </c>
      <c r="AB325" s="4" t="e">
        <f>IF(AND(B325="discus 1.75",#REF! =#REF!, F325&gt;=#REF!), "CR", " ")</f>
        <v>#REF!</v>
      </c>
      <c r="AC325" s="4" t="e">
        <f>IF(AND(B325="discus 2",#REF! =#REF!, F325&gt;=#REF!), "CR", " ")</f>
        <v>#REF!</v>
      </c>
      <c r="AD325" s="4" t="e">
        <f>IF(AND(B325="hammer 4",#REF! =#REF!, F325&gt;=#REF!), "CR", " ")</f>
        <v>#REF!</v>
      </c>
      <c r="AE325" s="4" t="e">
        <f>IF(AND(B325="hammer 5",#REF! =#REF!, F325&gt;=#REF!), "CR", " ")</f>
        <v>#REF!</v>
      </c>
      <c r="AF325" s="4" t="e">
        <f>IF(AND(B325="hammer 6",#REF! =#REF!, F325&gt;=#REF!), "CR", " ")</f>
        <v>#REF!</v>
      </c>
      <c r="AG325" s="4" t="e">
        <f>IF(AND(B325="hammer 7.26",#REF! =#REF!, F325&gt;=#REF!), "CR", " ")</f>
        <v>#REF!</v>
      </c>
      <c r="AH325" s="4" t="e">
        <f>IF(AND(B325="javelin 400",#REF! =#REF!, F325&gt;=#REF!), "CR", " ")</f>
        <v>#REF!</v>
      </c>
      <c r="AI325" s="4" t="e">
        <f>IF(AND(B325="javelin 600",#REF! =#REF!, F325&gt;=#REF!), "CR", " ")</f>
        <v>#REF!</v>
      </c>
      <c r="AJ325" s="4" t="e">
        <f>IF(AND(B325="javelin 700",#REF! =#REF!, F325&gt;=#REF!), "CR", " ")</f>
        <v>#REF!</v>
      </c>
      <c r="AK325" s="4" t="e">
        <f>IF(AND(B325="javelin 800", OR(AND(#REF!=#REF!, F325&gt;=#REF!), AND(#REF!=#REF!, F325&gt;=#REF!))), "CR", " ")</f>
        <v>#REF!</v>
      </c>
      <c r="AL325" s="4" t="e">
        <f>IF(AND(B325="shot 3",#REF! =#REF!, F325&gt;=#REF!), "CR", " ")</f>
        <v>#REF!</v>
      </c>
      <c r="AM325" s="4" t="e">
        <f>IF(AND(B325="shot 4",#REF! =#REF!, F325&gt;=#REF!), "CR", " ")</f>
        <v>#REF!</v>
      </c>
      <c r="AN325" s="4" t="e">
        <f>IF(AND(B325="shot 5",#REF! =#REF!, F325&gt;=#REF!), "CR", " ")</f>
        <v>#REF!</v>
      </c>
      <c r="AO325" s="4" t="e">
        <f>IF(AND(B325="shot 6",#REF! =#REF!, F325&gt;=#REF!), "CR", " ")</f>
        <v>#REF!</v>
      </c>
      <c r="AP325" s="4" t="e">
        <f>IF(AND(B325="shot 7.26",#REF! =#REF!, F325&gt;=#REF!), "CR", " ")</f>
        <v>#REF!</v>
      </c>
      <c r="AQ325" s="4" t="e">
        <f>IF(AND(B325="60H",OR(AND(#REF!=#REF!,F325&lt;=#REF!),AND(#REF!=#REF!,F325&lt;=#REF!),AND(#REF!=#REF!,F325&lt;=#REF!),AND(#REF!=#REF!,F325&lt;=#REF!),AND(#REF!=#REF!,F325&lt;=#REF!))),"CR"," ")</f>
        <v>#REF!</v>
      </c>
      <c r="AR325" s="4" t="e">
        <f>IF(AND(B325="75H", AND(#REF!=#REF!, F325&lt;=#REF!)), "CR", " ")</f>
        <v>#REF!</v>
      </c>
      <c r="AS325" s="4" t="e">
        <f>IF(AND(B325="80H", AND(#REF!=#REF!, F325&lt;=#REF!)), "CR", " ")</f>
        <v>#REF!</v>
      </c>
      <c r="AT325" s="4" t="e">
        <f>IF(AND(B325="100H", AND(#REF!=#REF!, F325&lt;=#REF!)), "CR", " ")</f>
        <v>#REF!</v>
      </c>
      <c r="AU325" s="4" t="e">
        <f>IF(AND(B325="110H", OR(AND(#REF!=#REF!, F325&lt;=#REF!), AND(#REF!=#REF!, F325&lt;=#REF!))), "CR", " ")</f>
        <v>#REF!</v>
      </c>
      <c r="AV325" s="4" t="e">
        <f>IF(AND(B325="400H", OR(AND(#REF!=#REF!, F325&lt;=#REF!), AND(#REF!=#REF!, F325&lt;=#REF!), AND(#REF!=#REF!, F325&lt;=#REF!), AND(#REF!=#REF!, F325&lt;=#REF!))), "CR", " ")</f>
        <v>#REF!</v>
      </c>
      <c r="AW325" s="4" t="e">
        <f>IF(AND(B325="1500SC", AND(#REF!=#REF!, F325&lt;=#REF!)), "CR", " ")</f>
        <v>#REF!</v>
      </c>
      <c r="AX325" s="4" t="e">
        <f>IF(AND(B325="2000SC", OR(AND(#REF!=#REF!, F325&lt;=#REF!), AND(#REF!=#REF!, F325&lt;=#REF!))), "CR", " ")</f>
        <v>#REF!</v>
      </c>
      <c r="AY325" s="4" t="e">
        <f>IF(AND(B325="3000SC", OR(AND(#REF!=#REF!, F325&lt;=#REF!), AND(#REF!=#REF!, F325&lt;=#REF!))), "CR", " ")</f>
        <v>#REF!</v>
      </c>
      <c r="AZ325" s="5" t="e">
        <f>IF(AND(B325="4x100", OR(AND(#REF!=#REF!, F325&lt;=#REF!), AND(#REF!=#REF!, F325&lt;=#REF!), AND(#REF!=#REF!, F325&lt;=#REF!), AND(#REF!=#REF!, F325&lt;=#REF!), AND(#REF!=#REF!, F325&lt;=#REF!))), "CR", " ")</f>
        <v>#REF!</v>
      </c>
      <c r="BA325" s="5" t="e">
        <f>IF(AND(B325="4x200", OR(AND(#REF!=#REF!, F325&lt;=#REF!), AND(#REF!=#REF!, F325&lt;=#REF!), AND(#REF!=#REF!, F325&lt;=#REF!), AND(#REF!=#REF!, F325&lt;=#REF!), AND(#REF!=#REF!, F325&lt;=#REF!))), "CR", " ")</f>
        <v>#REF!</v>
      </c>
      <c r="BB325" s="5" t="e">
        <f>IF(AND(B325="4x300", AND(#REF!=#REF!, F325&lt;=#REF!)), "CR", " ")</f>
        <v>#REF!</v>
      </c>
      <c r="BC325" s="5" t="e">
        <f>IF(AND(B325="4x400", OR(AND(#REF!=#REF!, F325&lt;=#REF!), AND(#REF!=#REF!, F325&lt;=#REF!), AND(#REF!=#REF!, F325&lt;=#REF!), AND(#REF!=#REF!, F325&lt;=#REF!))), "CR", " ")</f>
        <v>#REF!</v>
      </c>
      <c r="BD325" s="5" t="e">
        <f>IF(AND(B325="3x800", OR(AND(#REF!=#REF!, F325&lt;=#REF!), AND(#REF!=#REF!, F325&lt;=#REF!), AND(#REF!=#REF!, F325&lt;=#REF!))), "CR", " ")</f>
        <v>#REF!</v>
      </c>
      <c r="BE325" s="5" t="e">
        <f>IF(AND(B325="pentathlon", OR(AND(#REF!=#REF!, F325&gt;=#REF!), AND(#REF!=#REF!, F325&gt;=#REF!),AND(#REF!=#REF!, F325&gt;=#REF!),AND(#REF!=#REF!, F325&gt;=#REF!))), "CR", " ")</f>
        <v>#REF!</v>
      </c>
      <c r="BF325" s="5" t="e">
        <f>IF(AND(B325="heptathlon", OR(AND(#REF!=#REF!, F325&gt;=#REF!), AND(#REF!=#REF!, F325&gt;=#REF!))), "CR", " ")</f>
        <v>#REF!</v>
      </c>
      <c r="BG325" s="5" t="e">
        <f>IF(AND(B325="decathlon", OR(AND(#REF!=#REF!, F325&gt;=#REF!), AND(#REF!=#REF!, F325&gt;=#REF!),AND(#REF!=#REF!, F325&gt;=#REF!))), "CR", " ")</f>
        <v>#REF!</v>
      </c>
    </row>
    <row r="326" spans="1:61" hidden="1">
      <c r="B326" s="20"/>
      <c r="C326" s="21"/>
      <c r="D326" s="21"/>
      <c r="E326" s="22"/>
      <c r="F326" s="23"/>
      <c r="G326" s="24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</row>
    <row r="327" spans="1:61" hidden="1">
      <c r="B327" s="2" t="s">
        <v>3</v>
      </c>
      <c r="C327" s="1" t="s">
        <v>32</v>
      </c>
      <c r="D327" s="1" t="s">
        <v>13</v>
      </c>
      <c r="E327" s="6" t="s">
        <v>4</v>
      </c>
      <c r="F327" s="8">
        <v>15.84</v>
      </c>
      <c r="G327" s="10">
        <v>44759</v>
      </c>
      <c r="H327" s="1" t="s">
        <v>265</v>
      </c>
      <c r="I327" s="1" t="s">
        <v>306</v>
      </c>
      <c r="J327" s="5" t="e">
        <f>IF(AND(B327=100, OR(AND(#REF!=#REF!, F327&lt;=#REF!), AND(#REF!=#REF!, F327&lt;=#REF!), AND(#REF!=#REF!, F327&lt;=#REF!), AND(#REF!=#REF!, F327&lt;=#REF!), AND(#REF!=#REF!, F327&lt;=#REF!))), "CR", " ")</f>
        <v>#REF!</v>
      </c>
      <c r="K327" s="5" t="e">
        <f>IF(AND(B327=200, OR(AND(#REF!=#REF!, F327&lt;=#REF!), AND(#REF!=#REF!, F327&lt;=#REF!), AND(#REF!=#REF!, F327&lt;=#REF!), AND(#REF!=#REF!, F327&lt;=#REF!), AND(#REF!=#REF!, F327&lt;=#REF!))), "CR", " ")</f>
        <v>#REF!</v>
      </c>
      <c r="L327" s="5" t="e">
        <f>IF(AND(B327=300, OR(AND(#REF!=#REF!, F327&lt;=#REF!), AND(#REF!=#REF!, F327&lt;=#REF!))), "CR", " ")</f>
        <v>#REF!</v>
      </c>
      <c r="M327" s="5" t="e">
        <f>IF(AND(B327=400, OR(AND(#REF!=#REF!, F327&lt;=#REF!), AND(#REF!=#REF!, F327&lt;=#REF!), AND(#REF!=#REF!, F327&lt;=#REF!), AND(#REF!=#REF!, F327&lt;=#REF!))), "CR", " ")</f>
        <v>#REF!</v>
      </c>
      <c r="N327" s="5" t="e">
        <f>IF(AND(B327=800, OR(AND(#REF!=#REF!, F327&lt;=#REF!), AND(#REF!=#REF!, F327&lt;=#REF!), AND(#REF!=#REF!, F327&lt;=#REF!), AND(#REF!=#REF!, F327&lt;=#REF!), AND(#REF!=#REF!, F327&lt;=#REF!))), "CR", " ")</f>
        <v>#REF!</v>
      </c>
      <c r="O327" s="5" t="e">
        <f>IF(AND(B327=1000, OR(AND(#REF!=#REF!, F327&lt;=#REF!), AND(#REF!=#REF!, F327&lt;=#REF!))), "CR", " ")</f>
        <v>#REF!</v>
      </c>
      <c r="P327" s="5" t="e">
        <f>IF(AND(B327=1500, OR(AND(#REF!=#REF!, F327&lt;=#REF!), AND(#REF!=#REF!, F327&lt;=#REF!), AND(#REF!=#REF!, F327&lt;=#REF!), AND(#REF!=#REF!, F327&lt;=#REF!), AND(#REF!=#REF!, F327&lt;=#REF!))), "CR", " ")</f>
        <v>#REF!</v>
      </c>
      <c r="Q327" s="5" t="e">
        <f>IF(AND(B327="1600 (Mile)",OR(AND(#REF!=#REF!,F327&lt;=#REF!),AND(#REF!=#REF!,F327&lt;=#REF!),AND(#REF!=#REF!,F327&lt;=#REF!),AND(#REF!=#REF!,F327&lt;=#REF!))),"CR"," ")</f>
        <v>#REF!</v>
      </c>
      <c r="R327" s="5" t="e">
        <f>IF(AND(B327=3000, OR(AND(#REF!=#REF!, F327&lt;=#REF!), AND(#REF!=#REF!, F327&lt;=#REF!), AND(#REF!=#REF!, F327&lt;=#REF!), AND(#REF!=#REF!, F327&lt;=#REF!))), "CR", " ")</f>
        <v>#REF!</v>
      </c>
      <c r="S327" s="5" t="e">
        <f>IF(AND(B327=5000, OR(AND(#REF!=#REF!, F327&lt;=#REF!), AND(#REF!=#REF!, F327&lt;=#REF!))), "CR", " ")</f>
        <v>#REF!</v>
      </c>
      <c r="T327" s="4" t="e">
        <f>IF(AND(B327=10000, OR(AND(#REF!=#REF!, F327&lt;=#REF!), AND(#REF!=#REF!, F327&lt;=#REF!))), "CR", " ")</f>
        <v>#REF!</v>
      </c>
      <c r="U327" s="4" t="e">
        <f>IF(AND(B327="high jump", OR(AND(#REF!=#REF!, F327&gt;=#REF!), AND(#REF!=#REF!, F327&gt;=#REF!), AND(#REF!=#REF!, F327&gt;=#REF!), AND(#REF!=#REF!, F327&gt;=#REF!), AND(#REF!=#REF!, F327&gt;=#REF!))), "CR", " ")</f>
        <v>#REF!</v>
      </c>
      <c r="V327" s="4" t="e">
        <f>IF(AND(B327="long jump", OR(AND(#REF!=#REF!, F327&gt;=#REF!), AND(#REF!=#REF!, F327&gt;=#REF!), AND(#REF!=#REF!, F327&gt;=#REF!), AND(#REF!=#REF!, F327&gt;=#REF!), AND(#REF!=#REF!, F327&gt;=#REF!))), "CR", " ")</f>
        <v>#REF!</v>
      </c>
      <c r="W327" s="4" t="e">
        <f>IF(AND(B327="triple jump", OR(AND(#REF!=#REF!, F327&gt;=#REF!), AND(#REF!=#REF!, F327&gt;=#REF!), AND(#REF!=#REF!, F327&gt;=#REF!), AND(#REF!=#REF!, F327&gt;=#REF!), AND(#REF!=#REF!, F327&gt;=#REF!))), "CR", " ")</f>
        <v>#REF!</v>
      </c>
      <c r="X327" s="4" t="e">
        <f>IF(AND(B327="pole vault", OR(AND(#REF!=#REF!, F327&gt;=#REF!), AND(#REF!=#REF!, F327&gt;=#REF!), AND(#REF!=#REF!, F327&gt;=#REF!), AND(#REF!=#REF!, F327&gt;=#REF!), AND(#REF!=#REF!, F327&gt;=#REF!))), "CR", " ")</f>
        <v>#REF!</v>
      </c>
      <c r="Y327" s="4" t="e">
        <f>IF(AND(B327="discus 1",#REF! =#REF!, F327&gt;=#REF!), "CR", " ")</f>
        <v>#REF!</v>
      </c>
      <c r="Z327" s="4" t="e">
        <f>IF(AND(B327="discus 1.25",#REF! =#REF!, F327&gt;=#REF!), "CR", " ")</f>
        <v>#REF!</v>
      </c>
      <c r="AA327" s="4" t="e">
        <f>IF(AND(B327="discus 1.5",#REF! =#REF!, F327&gt;=#REF!), "CR", " ")</f>
        <v>#REF!</v>
      </c>
      <c r="AB327" s="4" t="e">
        <f>IF(AND(B327="discus 1.75",#REF! =#REF!, F327&gt;=#REF!), "CR", " ")</f>
        <v>#REF!</v>
      </c>
      <c r="AC327" s="4" t="e">
        <f>IF(AND(B327="discus 2",#REF! =#REF!, F327&gt;=#REF!), "CR", " ")</f>
        <v>#REF!</v>
      </c>
      <c r="AD327" s="4" t="e">
        <f>IF(AND(B327="hammer 4",#REF! =#REF!, F327&gt;=#REF!), "CR", " ")</f>
        <v>#REF!</v>
      </c>
      <c r="AE327" s="4" t="e">
        <f>IF(AND(B327="hammer 5",#REF! =#REF!, F327&gt;=#REF!), "CR", " ")</f>
        <v>#REF!</v>
      </c>
      <c r="AF327" s="4" t="e">
        <f>IF(AND(B327="hammer 6",#REF! =#REF!, F327&gt;=#REF!), "CR", " ")</f>
        <v>#REF!</v>
      </c>
      <c r="AG327" s="4" t="e">
        <f>IF(AND(B327="hammer 7.26",#REF! =#REF!, F327&gt;=#REF!), "CR", " ")</f>
        <v>#REF!</v>
      </c>
      <c r="AH327" s="4" t="e">
        <f>IF(AND(B327="javelin 400",#REF! =#REF!, F327&gt;=#REF!), "CR", " ")</f>
        <v>#REF!</v>
      </c>
      <c r="AI327" s="4" t="e">
        <f>IF(AND(B327="javelin 600",#REF! =#REF!, F327&gt;=#REF!), "CR", " ")</f>
        <v>#REF!</v>
      </c>
      <c r="AJ327" s="4" t="e">
        <f>IF(AND(B327="javelin 700",#REF! =#REF!, F327&gt;=#REF!), "CR", " ")</f>
        <v>#REF!</v>
      </c>
      <c r="AK327" s="4" t="e">
        <f>IF(AND(B327="javelin 800", OR(AND(#REF!=#REF!, F327&gt;=#REF!), AND(#REF!=#REF!, F327&gt;=#REF!))), "CR", " ")</f>
        <v>#REF!</v>
      </c>
      <c r="AL327" s="4" t="e">
        <f>IF(AND(B327="shot 3",#REF! =#REF!, F327&gt;=#REF!), "CR", " ")</f>
        <v>#REF!</v>
      </c>
      <c r="AM327" s="4" t="e">
        <f>IF(AND(B327="shot 4",#REF! =#REF!, F327&gt;=#REF!), "CR", " ")</f>
        <v>#REF!</v>
      </c>
      <c r="AN327" s="4" t="e">
        <f>IF(AND(B327="shot 5",#REF! =#REF!, F327&gt;=#REF!), "CR", " ")</f>
        <v>#REF!</v>
      </c>
      <c r="AO327" s="4" t="e">
        <f>IF(AND(B327="shot 6",#REF! =#REF!, F327&gt;=#REF!), "CR", " ")</f>
        <v>#REF!</v>
      </c>
      <c r="AP327" s="4" t="e">
        <f>IF(AND(B327="shot 7.26",#REF! =#REF!, F327&gt;=#REF!), "CR", " ")</f>
        <v>#REF!</v>
      </c>
      <c r="AQ327" s="4" t="e">
        <f>IF(AND(B327="60H",OR(AND(#REF!=#REF!,F327&lt;=#REF!),AND(#REF!=#REF!,F327&lt;=#REF!),AND(#REF!=#REF!,F327&lt;=#REF!),AND(#REF!=#REF!,F327&lt;=#REF!),AND(#REF!=#REF!,F327&lt;=#REF!))),"CR"," ")</f>
        <v>#REF!</v>
      </c>
      <c r="AR327" s="4" t="e">
        <f>IF(AND(B327="75H", AND(#REF!=#REF!, F327&lt;=#REF!)), "CR", " ")</f>
        <v>#REF!</v>
      </c>
      <c r="AS327" s="4" t="e">
        <f>IF(AND(B327="80H", AND(#REF!=#REF!, F327&lt;=#REF!)), "CR", " ")</f>
        <v>#REF!</v>
      </c>
      <c r="AT327" s="4" t="e">
        <f>IF(AND(B327="100H", AND(#REF!=#REF!, F327&lt;=#REF!)), "CR", " ")</f>
        <v>#REF!</v>
      </c>
      <c r="AU327" s="4" t="e">
        <f>IF(AND(B327="110H", OR(AND(#REF!=#REF!, F327&lt;=#REF!), AND(#REF!=#REF!, F327&lt;=#REF!))), "CR", " ")</f>
        <v>#REF!</v>
      </c>
      <c r="AV327" s="4" t="e">
        <f>IF(AND(B327="400H", OR(AND(#REF!=#REF!, F327&lt;=#REF!), AND(#REF!=#REF!, F327&lt;=#REF!), AND(#REF!=#REF!, F327&lt;=#REF!), AND(#REF!=#REF!, F327&lt;=#REF!))), "CR", " ")</f>
        <v>#REF!</v>
      </c>
      <c r="AW327" s="4" t="e">
        <f>IF(AND(B327="1500SC", AND(#REF!=#REF!, F327&lt;=#REF!)), "CR", " ")</f>
        <v>#REF!</v>
      </c>
      <c r="AX327" s="4" t="e">
        <f>IF(AND(B327="2000SC", OR(AND(#REF!=#REF!, F327&lt;=#REF!), AND(#REF!=#REF!, F327&lt;=#REF!))), "CR", " ")</f>
        <v>#REF!</v>
      </c>
      <c r="AY327" s="4" t="e">
        <f>IF(AND(B327="3000SC", OR(AND(#REF!=#REF!, F327&lt;=#REF!), AND(#REF!=#REF!, F327&lt;=#REF!))), "CR", " ")</f>
        <v>#REF!</v>
      </c>
      <c r="AZ327" s="5" t="e">
        <f>IF(AND(B327="4x100", OR(AND(#REF!=#REF!, F327&lt;=#REF!), AND(#REF!=#REF!, F327&lt;=#REF!), AND(#REF!=#REF!, F327&lt;=#REF!), AND(#REF!=#REF!, F327&lt;=#REF!), AND(#REF!=#REF!, F327&lt;=#REF!))), "CR", " ")</f>
        <v>#REF!</v>
      </c>
      <c r="BA327" s="5" t="e">
        <f>IF(AND(B327="4x200", OR(AND(#REF!=#REF!, F327&lt;=#REF!), AND(#REF!=#REF!, F327&lt;=#REF!), AND(#REF!=#REF!, F327&lt;=#REF!), AND(#REF!=#REF!, F327&lt;=#REF!), AND(#REF!=#REF!, F327&lt;=#REF!))), "CR", " ")</f>
        <v>#REF!</v>
      </c>
      <c r="BB327" s="5" t="e">
        <f>IF(AND(B327="4x300", AND(#REF!=#REF!, F327&lt;=#REF!)), "CR", " ")</f>
        <v>#REF!</v>
      </c>
      <c r="BC327" s="5" t="e">
        <f>IF(AND(B327="4x400", OR(AND(#REF!=#REF!, F327&lt;=#REF!), AND(#REF!=#REF!, F327&lt;=#REF!), AND(#REF!=#REF!, F327&lt;=#REF!), AND(#REF!=#REF!, F327&lt;=#REF!))), "CR", " ")</f>
        <v>#REF!</v>
      </c>
      <c r="BD327" s="5" t="e">
        <f>IF(AND(B327="3x800", OR(AND(#REF!=#REF!, F327&lt;=#REF!), AND(#REF!=#REF!, F327&lt;=#REF!), AND(#REF!=#REF!, F327&lt;=#REF!))), "CR", " ")</f>
        <v>#REF!</v>
      </c>
      <c r="BE327" s="5" t="e">
        <f>IF(AND(B327="pentathlon", OR(AND(#REF!=#REF!, F327&gt;=#REF!), AND(#REF!=#REF!, F327&gt;=#REF!),AND(#REF!=#REF!, F327&gt;=#REF!),AND(#REF!=#REF!, F327&gt;=#REF!))), "CR", " ")</f>
        <v>#REF!</v>
      </c>
      <c r="BF327" s="5" t="e">
        <f>IF(AND(B327="heptathlon", OR(AND(#REF!=#REF!, F327&gt;=#REF!), AND(#REF!=#REF!, F327&gt;=#REF!))), "CR", " ")</f>
        <v>#REF!</v>
      </c>
      <c r="BG327" s="5" t="e">
        <f>IF(AND(B327="decathlon", OR(AND(#REF!=#REF!, F327&gt;=#REF!), AND(#REF!=#REF!, F327&gt;=#REF!),AND(#REF!=#REF!, F327&gt;=#REF!))), "CR", " ")</f>
        <v>#REF!</v>
      </c>
    </row>
    <row r="328" spans="1:61" hidden="1"/>
    <row r="329" spans="1:61" hidden="1"/>
    <row r="330" spans="1:61" hidden="1"/>
    <row r="331" spans="1:61" hidden="1"/>
    <row r="332" spans="1:61" hidden="1"/>
    <row r="333" spans="1:61" hidden="1"/>
    <row r="334" spans="1:61" hidden="1"/>
    <row r="335" spans="1:61" hidden="1">
      <c r="A335" s="1" t="s">
        <v>85</v>
      </c>
    </row>
    <row r="336" spans="1:61" hidden="1"/>
    <row r="337" spans="1:59" hidden="1"/>
    <row r="338" spans="1:59" hidden="1">
      <c r="A338" s="1" t="e">
        <f>#REF!</f>
        <v>#REF!</v>
      </c>
    </row>
    <row r="339" spans="1:59" hidden="1">
      <c r="A339" s="1" t="e">
        <f>#REF!</f>
        <v>#REF!</v>
      </c>
    </row>
    <row r="340" spans="1:59" hidden="1">
      <c r="A340" s="1" t="e">
        <f>#REF!</f>
        <v>#REF!</v>
      </c>
    </row>
    <row r="341" spans="1:59" hidden="1">
      <c r="H341" s="2"/>
      <c r="I341" s="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5"/>
      <c r="BA341" s="5"/>
      <c r="BB341" s="5"/>
      <c r="BC341" s="5"/>
      <c r="BD341" s="5"/>
      <c r="BE341" s="5"/>
      <c r="BF341" s="5"/>
      <c r="BG341" s="5"/>
    </row>
    <row r="342" spans="1:59" hidden="1"/>
    <row r="343" spans="1:59" hidden="1"/>
  </sheetData>
  <autoFilter ref="A2:BI343">
    <filterColumn colId="4">
      <filters>
        <filter val="U15"/>
      </filters>
    </filterColumn>
  </autoFilter>
  <sortState ref="B225:BI302">
    <sortCondition ref="B225:B302"/>
    <sortCondition descending="1" ref="F225:F302"/>
  </sortState>
  <mergeCells count="6">
    <mergeCell ref="C245:D245"/>
    <mergeCell ref="C238:D238"/>
    <mergeCell ref="C239:D239"/>
    <mergeCell ref="C240:D240"/>
    <mergeCell ref="C242:D242"/>
    <mergeCell ref="C244:D244"/>
  </mergeCells>
  <pageMargins left="0.7" right="0.7" top="0.75" bottom="0.75" header="0.3" footer="0.3"/>
  <pageSetup paperSize="9" orientation="portrait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M-2022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2000513</dc:creator>
  <cp:lastModifiedBy>derek</cp:lastModifiedBy>
  <dcterms:created xsi:type="dcterms:W3CDTF">2017-04-22T19:16:39Z</dcterms:created>
  <dcterms:modified xsi:type="dcterms:W3CDTF">2022-10-26T15:20:30Z</dcterms:modified>
</cp:coreProperties>
</file>